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1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<sst xmlns="http://schemas.openxmlformats.org/spreadsheetml/2006/main" count="350" uniqueCount="260">
  <si>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</si>
  <si>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</si>
  <si>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</si>
  <si>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</si>
  <si>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</si>
  <si>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</si>
  <si>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</si>
  <si>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</si>
  <si>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</si>
  <si>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</si>
  <si>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</si>
  <si>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</si>
  <si>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</si>
  <si>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</si>
  <si>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</si>
  <si>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</si>
  <si>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</si>
  <si>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</si>
  <si>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</si>
  <si>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</si>
  <si>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</si>
  <si>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</si>
  <si>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</si>
  <si>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</si>
  <si>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</si>
  <si>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</si>
  <si>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</si>
  <si>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</si>
  <si>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</si>
  <si>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</si>
  <si>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</si>
  <si>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</si>
  <si>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</si>
  <si>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</si>
  <si>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</si>
  <si>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</si>
  <si>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</si>
  <si>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</si>
  <si>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</si>
  <si>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</si>
  <si>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</si>
  <si>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</si>
  <si>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</si>
  <si>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</si>
  <si>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</si>
  <si>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</si>
  <si>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</si>
  <si>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</si>
  <si>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</si>
  <si>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</si>
  <si>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</si>
  <si>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</si>
  <si>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</si>
  <si>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</si>
  <si>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</si>
  <si>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</si>
  <si>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</si>
  <si>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</si>
  <si>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</si>
  <si>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</si>
  <si>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</si>
  <si>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</si>
  <si>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</si>
  <si>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</si>
  <si>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</si>
  <si>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</si>
  <si>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</si>
  <si>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</si>
  <si>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</si>
  <si>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</si>
  <si>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</si>
  <si>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</si>
  <si>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</si>
  <si>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</si>
  <si>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</si>
  <si>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</si>
  <si>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</si>
  <si>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</si>
  <si>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</si>
  <si>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</si>
  <si>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</si>
  <si>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</si>
  <si>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</si>
  <si>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</si>
  <si>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</si>
  <si>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</si>
  <si>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</si>
  <si>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</si>
  <si>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</si>
  <si>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</si>
  <si>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</si>
  <si>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</si>
  <si>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</si>
  <si>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</si>
  <si>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</si>
  <si>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</si>
  <si>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</si>
  <si>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</si>
  <si>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</si>
  <si>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</si>
  <si>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</si>
  <si>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</si>
  <si>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</si>
  <si>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</si>
  <si>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</si>
  <si>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</si>
  <si>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</si>
  <si>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</si>
  <si>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</si>
  <si>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</si>
  <si>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</si>
  <si>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</si>
  <si>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</si>
  <si>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</si>
  <si>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</si>
  <si>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</si>
  <si>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</si>
  <si>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</si>
  <si>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</si>
  <si>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</si>
  <si>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</si>
  <si>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</si>
  <si>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</si>
  <si>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</si>
  <si>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</si>
  <si>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</si>
  <si>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</si>
  <si>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</si>
  <si>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</si>
  <si>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</si>
  <si>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</si>
  <si>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</si>
  <si>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</si>
  <si>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</si>
  <si>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</si>
  <si>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</si>
  <si>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</si>
  <si>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</si>
  <si>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</si>
  <si>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</si>
  <si>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</si>
  <si>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</si>
  <si>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</si>
  <si>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</si>
  <si>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</si>
  <si>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</si>
  <si>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</si>
  <si>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</si>
  <si>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</si>
  <si>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</si>
  <si>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</si>
  <si>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</si>
  <si>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</si>
  <si>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</si>
  <si>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</si>
  <si>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</si>
  <si>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</si>
  <si>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</si>
  <si>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</si>
  <si>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</si>
  <si>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</si>
  <si>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</si>
  <si>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</si>
  <si>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</si>
  <si>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</si>
  <si>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</si>
  <si>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</si>
  <si>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</si>
  <si>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</si>
  <si>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</si>
  <si>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</si>
  <si>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</si>
  <si>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</si>
  <si>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</si>
  <si>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</si>
  <si>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</si>
  <si>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</si>
  <si>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</si>
  <si>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</si>
  <si>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</si>
  <si>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</si>
  <si>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</si>
  <si>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</si>
  <si>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</si>
  <si>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</si>
  <si>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</si>
  <si>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</si>
  <si>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</si>
  <si>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</si>
  <si>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</si>
  <si>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</si>
  <si>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</si>
  <si>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</si>
  <si>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</si>
  <si>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</si>
  <si>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</si>
  <si>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</si>
  <si>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</si>
  <si>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</si>
  <si>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</si>
  <si>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</si>
  <si>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</si>
  <si>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</si>
  <si>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</si>
  <si>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</si>
  <si>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</si>
  <si>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</si>
  <si>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</si>
  <si>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</si>
  <si>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</si>
  <si>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</si>
  <si>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</si>
  <si>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</si>
  <si>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</si>
  <si>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</si>
  <si>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</si>
  <si>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</si>
  <si>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</si>
  <si>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</si>
  <si>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</si>
  <si>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</si>
  <si>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</si>
  <si>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</si>
  <si>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</si>
  <si>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</si>
  <si>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</si>
  <si>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</si>
  <si>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</si>
  <si>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</si>
  <si>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</si>
  <si>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</si>
  <si>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</si>
  <si>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</si>
  <si>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</si>
  <si>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</si>
  <si>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</si>
  <si>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</si>
  <si>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</si>
  <si>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</si>
  <si>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</si>
  <si>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</si>
  <si>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</si>
  <si>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</si>
  <si>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</si>
  <si>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</si>
  <si>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</si>
  <si>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454038, г.Челябинск, Челябинский электродный завод</t>
  </si>
  <si>
    <t>+7 (351) 725-81-96</t>
  </si>
  <si>
    <t>+7 (351) 725-81-93</t>
  </si>
  <si>
    <t>chez@energoprom.ru</t>
  </si>
  <si>
    <t>7450005001</t>
  </si>
  <si>
    <t>745001001</t>
  </si>
  <si>
    <t xml:space="preserve">базовому периоду </t>
  </si>
  <si>
    <t>нет</t>
  </si>
  <si>
    <t>-</t>
  </si>
  <si>
    <t>2020</t>
  </si>
  <si>
    <t>АО "ЭНЕРГОПРОМ-Челябинский электродный завод"</t>
  </si>
  <si>
    <t>АО "ЭНЕРГОПРОМ-ЧЭЗ"</t>
  </si>
  <si>
    <t>АО "ЭНЕРГОПРОМ- ЧЭЗ"</t>
  </si>
  <si>
    <t>Залесов Алексей Валерьевич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</si>
</sst>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34" borderId="12" xfId="0" applyFont="1" applyFill="1" applyBorder="1" applyAlignment="1">
      <alignment horizontal="right" vertical="top"/>
    </xf>
    <xf numFmtId="0" fontId="3" fillId="34" borderId="13" xfId="0" applyFont="1" applyFill="1" applyBorder="1" applyAlignment="1">
      <alignment horizontal="right" vertical="top"/>
    </xf>
    <xf numFmtId="0" fontId="3" fillId="34" borderId="14" xfId="0" applyFont="1" applyFill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189" fontId="3" fillId="0" borderId="12" xfId="0" applyNumberFormat="1" applyFont="1" applyBorder="1" applyAlignment="1">
      <alignment horizontal="center" vertical="center"/>
    </xf>
    <xf numFmtId="189" fontId="3" fillId="0" borderId="13" xfId="0" applyNumberFormat="1" applyFont="1" applyBorder="1" applyAlignment="1">
      <alignment horizontal="center" vertical="center"/>
    </xf>
    <xf numFmtId="189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right" vertical="top"/>
    </xf>
    <xf numFmtId="0" fontId="3" fillId="0" borderId="37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 vertical="top"/>
    </xf>
    <xf numFmtId="0" fontId="3" fillId="0" borderId="37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88" fontId="3" fillId="34" borderId="12" xfId="0" applyNumberFormat="1" applyFont="1" applyFill="1" applyBorder="1" applyAlignment="1">
      <alignment horizontal="right" vertical="top"/>
    </xf>
    <xf numFmtId="188" fontId="3" fillId="34" borderId="13" xfId="0" applyNumberFormat="1" applyFont="1" applyFill="1" applyBorder="1" applyAlignment="1">
      <alignment horizontal="right" vertical="top"/>
    </xf>
    <xf numFmtId="188" fontId="3" fillId="34" borderId="14" xfId="0" applyNumberFormat="1" applyFont="1" applyFill="1" applyBorder="1" applyAlignment="1">
      <alignment horizontal="right" vertical="top"/>
    </xf>
    <xf numFmtId="187" fontId="3" fillId="0" borderId="12" xfId="0" applyNumberFormat="1" applyFont="1" applyBorder="1" applyAlignment="1">
      <alignment horizontal="right" vertical="top"/>
    </xf>
    <xf numFmtId="187" fontId="3" fillId="0" borderId="13" xfId="0" applyNumberFormat="1" applyFont="1" applyBorder="1" applyAlignment="1">
      <alignment horizontal="right" vertical="top"/>
    </xf>
    <xf numFmtId="187" fontId="3" fillId="0" borderId="14" xfId="0" applyNumberFormat="1" applyFont="1" applyBorder="1" applyAlignment="1">
      <alignment horizontal="right" vertical="top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188" fontId="3" fillId="34" borderId="12" xfId="0" applyNumberFormat="1" applyFont="1" applyFill="1" applyBorder="1" applyAlignment="1">
      <alignment horizontal="center" vertical="center"/>
    </xf>
    <xf numFmtId="188" fontId="3" fillId="34" borderId="13" xfId="0" applyNumberFormat="1" applyFont="1" applyFill="1" applyBorder="1" applyAlignment="1">
      <alignment horizontal="center" vertical="center"/>
    </xf>
    <xf numFmtId="188" fontId="3" fillId="34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right" vertical="top"/>
    </xf>
    <xf numFmtId="2" fontId="3" fillId="0" borderId="20" xfId="0" applyNumberFormat="1" applyFont="1" applyBorder="1" applyAlignment="1">
      <alignment horizontal="right" vertical="top"/>
    </xf>
    <xf numFmtId="2" fontId="3" fillId="0" borderId="23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24" xfId="0" applyNumberFormat="1" applyFont="1" applyBorder="1" applyAlignment="1">
      <alignment horizontal="right" vertical="top"/>
    </xf>
    <xf numFmtId="2" fontId="3" fillId="0" borderId="25" xfId="0" applyNumberFormat="1" applyFont="1" applyBorder="1" applyAlignment="1">
      <alignment horizontal="right" vertical="top"/>
    </xf>
    <xf numFmtId="2" fontId="3" fillId="0" borderId="26" xfId="0" applyNumberFormat="1" applyFont="1" applyBorder="1" applyAlignment="1">
      <alignment horizontal="right" vertical="top"/>
    </xf>
    <xf numFmtId="2" fontId="3" fillId="0" borderId="27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z@energoprom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Q21" sqref="BQ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255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256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257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PageLayoutView="0" workbookViewId="0" topLeftCell="A1">
      <selection activeCell="BN27" sqref="BN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14</v>
      </c>
      <c r="U10" s="22" t="s">
        <v>256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258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246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246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1" t="s">
        <v>250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1" t="s">
        <v>251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259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3" t="s">
        <v>249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1" t="s">
        <v>247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1" t="s">
        <v>248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chez@energopro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">
      <pane xSplit="41" ySplit="10" topLeftCell="AP11" activePane="bottomRight" state="frozen"/>
      <selection pane="topLeft" activeCell="A1" sqref="A1"/>
      <selection pane="topRight" activeCell="AP1" sqref="AP1"/>
      <selection pane="bottomLeft" activeCell="A11" sqref="A11"/>
      <selection pane="bottomRight" activeCell="BF83" sqref="BF83:CA84"/>
    </sheetView>
  </sheetViews>
  <sheetFormatPr defaultColWidth="1.12109375" defaultRowHeight="12.75"/>
  <cols>
    <col min="1" max="40" width="1.12109375" style="1" customWidth="1"/>
    <col min="41" max="41" width="5.25390625" style="1" customWidth="1"/>
    <col min="42" max="67" width="1.12109375" style="1" customWidth="1"/>
    <col min="68" max="68" width="3.375" style="1" customWidth="1"/>
    <col min="69" max="91" width="1.12109375" style="1" customWidth="1"/>
    <col min="92" max="92" width="4.625" style="1" customWidth="1"/>
    <col min="93" max="112" width="1.12109375" style="1" customWidth="1"/>
    <col min="113" max="113" width="3.625" style="1" customWidth="1"/>
    <col min="11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240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65:113" ht="16.5" thickBot="1">
      <c r="BM7" s="25">
        <v>2018</v>
      </c>
      <c r="BN7" s="25"/>
      <c r="BO7" s="25"/>
      <c r="BP7" s="25"/>
      <c r="CL7" s="25">
        <v>2019</v>
      </c>
      <c r="CM7" s="25"/>
      <c r="CN7" s="25"/>
      <c r="DF7" s="25">
        <v>2020</v>
      </c>
      <c r="DG7" s="25"/>
      <c r="DH7" s="25"/>
      <c r="DI7" s="25"/>
    </row>
    <row r="8" spans="1:123" ht="15.75">
      <c r="A8" s="85" t="s">
        <v>26</v>
      </c>
      <c r="B8" s="86"/>
      <c r="C8" s="86"/>
      <c r="D8" s="86"/>
      <c r="E8" s="86"/>
      <c r="F8" s="86"/>
      <c r="G8" s="86"/>
      <c r="H8" s="89"/>
      <c r="I8" s="88" t="s">
        <v>28</v>
      </c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9"/>
      <c r="AP8" s="88" t="s">
        <v>29</v>
      </c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5" t="s">
        <v>31</v>
      </c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7"/>
      <c r="CB8" s="85" t="s">
        <v>37</v>
      </c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7"/>
      <c r="CX8" s="85" t="s">
        <v>34</v>
      </c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7"/>
    </row>
    <row r="9" spans="1:123" ht="15.75">
      <c r="A9" s="76" t="s">
        <v>27</v>
      </c>
      <c r="B9" s="77"/>
      <c r="C9" s="77"/>
      <c r="D9" s="77"/>
      <c r="E9" s="77"/>
      <c r="F9" s="77"/>
      <c r="G9" s="77"/>
      <c r="H9" s="78"/>
      <c r="I9" s="79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8"/>
      <c r="AP9" s="79" t="s">
        <v>30</v>
      </c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80"/>
      <c r="BF9" s="76" t="s">
        <v>32</v>
      </c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80"/>
      <c r="CB9" s="76" t="s">
        <v>38</v>
      </c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80"/>
      <c r="CX9" s="76" t="s">
        <v>35</v>
      </c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80"/>
    </row>
    <row r="10" spans="1:123" ht="15.75" customHeight="1">
      <c r="A10" s="81"/>
      <c r="B10" s="17"/>
      <c r="C10" s="17"/>
      <c r="D10" s="17"/>
      <c r="E10" s="17"/>
      <c r="F10" s="17"/>
      <c r="G10" s="17"/>
      <c r="H10" s="82"/>
      <c r="I10" s="8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82"/>
      <c r="AP10" s="83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84"/>
      <c r="BF10" s="81" t="s">
        <v>252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84"/>
      <c r="CB10" s="81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84"/>
      <c r="CX10" s="81" t="s">
        <v>36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84"/>
    </row>
    <row r="11" spans="1:123" s="15" customFormat="1" ht="15.75">
      <c r="A11" s="26" t="s">
        <v>39</v>
      </c>
      <c r="B11" s="27"/>
      <c r="C11" s="27"/>
      <c r="D11" s="27"/>
      <c r="E11" s="27"/>
      <c r="F11" s="27"/>
      <c r="G11" s="27"/>
      <c r="H11" s="27"/>
      <c r="I11" s="30" t="s">
        <v>40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47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9"/>
      <c r="CB11" s="47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9"/>
    </row>
    <row r="12" spans="1:123" s="15" customFormat="1" ht="15.75">
      <c r="A12" s="26"/>
      <c r="B12" s="27"/>
      <c r="C12" s="27"/>
      <c r="D12" s="27"/>
      <c r="E12" s="27"/>
      <c r="F12" s="27"/>
      <c r="G12" s="27"/>
      <c r="H12" s="27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47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9"/>
      <c r="CX12" s="47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9"/>
    </row>
    <row r="13" spans="1:123" s="15" customFormat="1" ht="15.75">
      <c r="A13" s="26" t="s">
        <v>46</v>
      </c>
      <c r="B13" s="27"/>
      <c r="C13" s="27"/>
      <c r="D13" s="27"/>
      <c r="E13" s="27"/>
      <c r="F13" s="27"/>
      <c r="G13" s="27"/>
      <c r="H13" s="27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7" t="s">
        <v>47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8"/>
      <c r="BF13" s="115">
        <v>2306.61403</v>
      </c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7"/>
      <c r="CB13" s="47">
        <v>2130.3</v>
      </c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9"/>
      <c r="CX13" s="41">
        <f>CB13*1.04</f>
        <v>2215.512</v>
      </c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3"/>
    </row>
    <row r="14" spans="1:123" s="15" customFormat="1" ht="15.75">
      <c r="A14" s="26" t="s">
        <v>48</v>
      </c>
      <c r="B14" s="27"/>
      <c r="C14" s="27"/>
      <c r="D14" s="27"/>
      <c r="E14" s="27"/>
      <c r="F14" s="27"/>
      <c r="G14" s="27"/>
      <c r="H14" s="27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7" t="s">
        <v>47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8"/>
      <c r="BF14" s="58">
        <f>BF13-BF48</f>
        <v>-1678.3618379999994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9"/>
      <c r="CB14" s="73">
        <f>CB13-CB48</f>
        <v>942.214686</v>
      </c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5"/>
      <c r="CX14" s="41">
        <f>CX13-CX48</f>
        <v>737.8156140000001</v>
      </c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9"/>
    </row>
    <row r="15" spans="1:123" s="15" customFormat="1" ht="15.75">
      <c r="A15" s="26" t="s">
        <v>49</v>
      </c>
      <c r="B15" s="27"/>
      <c r="C15" s="27"/>
      <c r="D15" s="27"/>
      <c r="E15" s="27"/>
      <c r="F15" s="27"/>
      <c r="G15" s="27"/>
      <c r="H15" s="27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7" t="s">
        <v>47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47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  <c r="CB15" s="47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9"/>
      <c r="CX15" s="41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9"/>
    </row>
    <row r="16" spans="1:123" s="15" customFormat="1" ht="15.75">
      <c r="A16" s="26"/>
      <c r="B16" s="27"/>
      <c r="C16" s="27"/>
      <c r="D16" s="27"/>
      <c r="E16" s="27"/>
      <c r="F16" s="27"/>
      <c r="G16" s="27"/>
      <c r="H16" s="27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47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9"/>
      <c r="CB16" s="47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9"/>
      <c r="CX16" s="47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9"/>
    </row>
    <row r="17" spans="1:123" s="15" customFormat="1" ht="15.75">
      <c r="A17" s="26" t="s">
        <v>50</v>
      </c>
      <c r="B17" s="27"/>
      <c r="C17" s="27"/>
      <c r="D17" s="27"/>
      <c r="E17" s="27"/>
      <c r="F17" s="27"/>
      <c r="G17" s="27"/>
      <c r="H17" s="27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 t="s">
        <v>47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8"/>
      <c r="BF17" s="47" t="s">
        <v>254</v>
      </c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9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9"/>
      <c r="CX17" s="47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9"/>
    </row>
    <row r="18" spans="1:123" s="15" customFormat="1" ht="15.75">
      <c r="A18" s="26" t="s">
        <v>52</v>
      </c>
      <c r="B18" s="27"/>
      <c r="C18" s="27"/>
      <c r="D18" s="27"/>
      <c r="E18" s="27"/>
      <c r="F18" s="27"/>
      <c r="G18" s="27"/>
      <c r="H18" s="27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8"/>
      <c r="BF18" s="47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9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9"/>
      <c r="CX18" s="47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9"/>
    </row>
    <row r="19" spans="1:123" s="15" customFormat="1" ht="15.75">
      <c r="A19" s="26"/>
      <c r="B19" s="27"/>
      <c r="C19" s="27"/>
      <c r="D19" s="27"/>
      <c r="E19" s="27"/>
      <c r="F19" s="27"/>
      <c r="G19" s="27"/>
      <c r="H19" s="27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8"/>
      <c r="BF19" s="47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9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9"/>
      <c r="CX19" s="47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9"/>
    </row>
    <row r="20" spans="1:123" s="15" customFormat="1" ht="15.75">
      <c r="A20" s="26" t="s">
        <v>55</v>
      </c>
      <c r="B20" s="27"/>
      <c r="C20" s="27"/>
      <c r="D20" s="27"/>
      <c r="E20" s="27"/>
      <c r="F20" s="27"/>
      <c r="G20" s="27"/>
      <c r="H20" s="27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 t="s">
        <v>61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47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9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9"/>
      <c r="CX20" s="47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9"/>
    </row>
    <row r="21" spans="1:123" s="15" customFormat="1" ht="15.75">
      <c r="A21" s="26"/>
      <c r="B21" s="27"/>
      <c r="C21" s="27"/>
      <c r="D21" s="27"/>
      <c r="E21" s="27"/>
      <c r="F21" s="27"/>
      <c r="G21" s="27"/>
      <c r="H21" s="27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47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9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9"/>
      <c r="CX21" s="47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9"/>
    </row>
    <row r="22" spans="1:123" s="15" customFormat="1" ht="15.75">
      <c r="A22" s="26"/>
      <c r="B22" s="27"/>
      <c r="C22" s="27"/>
      <c r="D22" s="27"/>
      <c r="E22" s="27"/>
      <c r="F22" s="27"/>
      <c r="G22" s="27"/>
      <c r="H22" s="27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47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9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9"/>
      <c r="CX22" s="47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9"/>
    </row>
    <row r="23" spans="1:123" s="15" customFormat="1" ht="15.75">
      <c r="A23" s="26"/>
      <c r="B23" s="27"/>
      <c r="C23" s="27"/>
      <c r="D23" s="27"/>
      <c r="E23" s="27"/>
      <c r="F23" s="27"/>
      <c r="G23" s="27"/>
      <c r="H23" s="27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8"/>
      <c r="BF23" s="47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9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9"/>
      <c r="CX23" s="47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9"/>
    </row>
    <row r="24" spans="1:123" s="15" customFormat="1" ht="15.75">
      <c r="A24" s="26"/>
      <c r="B24" s="27"/>
      <c r="C24" s="27"/>
      <c r="D24" s="27"/>
      <c r="E24" s="27"/>
      <c r="F24" s="27"/>
      <c r="G24" s="27"/>
      <c r="H24" s="27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8"/>
      <c r="BF24" s="47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9"/>
      <c r="CB24" s="47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9"/>
      <c r="CX24" s="47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9"/>
    </row>
    <row r="25" spans="1:123" s="15" customFormat="1" ht="15.75">
      <c r="A25" s="26" t="s">
        <v>62</v>
      </c>
      <c r="B25" s="27"/>
      <c r="C25" s="27"/>
      <c r="D25" s="27"/>
      <c r="E25" s="27"/>
      <c r="F25" s="27"/>
      <c r="G25" s="27"/>
      <c r="H25" s="27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47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9"/>
      <c r="CB25" s="47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9"/>
      <c r="CX25" s="47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9"/>
    </row>
    <row r="26" spans="1:123" s="15" customFormat="1" ht="15.75">
      <c r="A26" s="26"/>
      <c r="B26" s="27"/>
      <c r="C26" s="27"/>
      <c r="D26" s="27"/>
      <c r="E26" s="27"/>
      <c r="F26" s="27"/>
      <c r="G26" s="27"/>
      <c r="H26" s="27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8"/>
      <c r="BF26" s="47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9"/>
      <c r="CB26" s="47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9"/>
      <c r="CX26" s="47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9"/>
    </row>
    <row r="27" spans="1:123" s="15" customFormat="1" ht="15.75">
      <c r="A27" s="26" t="s">
        <v>64</v>
      </c>
      <c r="B27" s="27"/>
      <c r="C27" s="27"/>
      <c r="D27" s="27"/>
      <c r="E27" s="27"/>
      <c r="F27" s="27"/>
      <c r="G27" s="27"/>
      <c r="H27" s="27"/>
      <c r="I27" s="30" t="s">
        <v>148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 t="s">
        <v>66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8"/>
      <c r="BF27" s="47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9"/>
      <c r="CB27" s="47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9"/>
      <c r="CX27" s="47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s="15" customFormat="1" ht="15.75" customHeight="1">
      <c r="A28" s="26"/>
      <c r="B28" s="27"/>
      <c r="C28" s="27"/>
      <c r="D28" s="27"/>
      <c r="E28" s="27"/>
      <c r="F28" s="27"/>
      <c r="G28" s="27"/>
      <c r="H28" s="27"/>
      <c r="I28" s="29" t="s">
        <v>149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8"/>
      <c r="BF28" s="47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9"/>
      <c r="CB28" s="47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9"/>
      <c r="CX28" s="47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9"/>
    </row>
    <row r="29" spans="1:123" s="15" customFormat="1" ht="15.75">
      <c r="A29" s="26" t="s">
        <v>67</v>
      </c>
      <c r="B29" s="27"/>
      <c r="C29" s="27"/>
      <c r="D29" s="27"/>
      <c r="E29" s="27"/>
      <c r="F29" s="27"/>
      <c r="G29" s="27"/>
      <c r="H29" s="27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 t="s">
        <v>87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47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9"/>
      <c r="CB29" s="47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9"/>
      <c r="CX29" s="47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9"/>
    </row>
    <row r="30" spans="1:123" s="15" customFormat="1" ht="15.75" customHeight="1">
      <c r="A30" s="26"/>
      <c r="B30" s="27"/>
      <c r="C30" s="27"/>
      <c r="D30" s="27"/>
      <c r="E30" s="27"/>
      <c r="F30" s="27"/>
      <c r="G30" s="27"/>
      <c r="H30" s="27"/>
      <c r="I30" s="29" t="s">
        <v>131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47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9"/>
      <c r="CB30" s="47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9"/>
      <c r="CX30" s="47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9"/>
    </row>
    <row r="31" spans="1:123" s="16" customFormat="1" ht="15.75" customHeight="1">
      <c r="A31" s="69" t="s">
        <v>68</v>
      </c>
      <c r="B31" s="70"/>
      <c r="C31" s="70"/>
      <c r="D31" s="70"/>
      <c r="E31" s="70"/>
      <c r="F31" s="70"/>
      <c r="G31" s="70"/>
      <c r="H31" s="70"/>
      <c r="I31" s="68" t="s">
        <v>132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70" t="s">
        <v>66</v>
      </c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1"/>
      <c r="BF31" s="109">
        <v>1.3</v>
      </c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1"/>
      <c r="CB31" s="109">
        <v>1.66</v>
      </c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1"/>
      <c r="CX31" s="31">
        <v>1.675</v>
      </c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3"/>
    </row>
    <row r="32" spans="1:123" s="16" customFormat="1" ht="15.75">
      <c r="A32" s="69" t="s">
        <v>69</v>
      </c>
      <c r="B32" s="70"/>
      <c r="C32" s="70"/>
      <c r="D32" s="70"/>
      <c r="E32" s="70"/>
      <c r="F32" s="70"/>
      <c r="G32" s="70"/>
      <c r="H32" s="70"/>
      <c r="I32" s="72" t="s">
        <v>70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0" t="s">
        <v>71</v>
      </c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1"/>
      <c r="BF32" s="31">
        <v>161070.5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3"/>
      <c r="CB32" s="31">
        <f>119700-5335</f>
        <v>114365</v>
      </c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3"/>
      <c r="CX32" s="31">
        <f>121300-3120</f>
        <v>118180</v>
      </c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3"/>
    </row>
    <row r="33" spans="1:123" s="16" customFormat="1" ht="15.75" customHeight="1">
      <c r="A33" s="69"/>
      <c r="B33" s="70"/>
      <c r="C33" s="70"/>
      <c r="D33" s="70"/>
      <c r="E33" s="70"/>
      <c r="F33" s="70"/>
      <c r="G33" s="70"/>
      <c r="H33" s="70"/>
      <c r="I33" s="68" t="s">
        <v>133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1"/>
      <c r="BF33" s="31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3"/>
      <c r="CB33" s="31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3"/>
      <c r="CX33" s="31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3"/>
    </row>
    <row r="34" spans="1:123" s="15" customFormat="1" ht="15.75">
      <c r="A34" s="26" t="s">
        <v>72</v>
      </c>
      <c r="B34" s="27"/>
      <c r="C34" s="27"/>
      <c r="D34" s="27"/>
      <c r="E34" s="27"/>
      <c r="F34" s="27"/>
      <c r="G34" s="27"/>
      <c r="H34" s="27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7" t="s">
        <v>71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8"/>
      <c r="BF34" s="34">
        <v>8894.26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6"/>
      <c r="CB34" s="34">
        <v>8869</v>
      </c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>
        <v>10300</v>
      </c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6"/>
    </row>
    <row r="35" spans="1:123" s="15" customFormat="1" ht="15.75">
      <c r="A35" s="26"/>
      <c r="B35" s="27"/>
      <c r="C35" s="27"/>
      <c r="D35" s="27"/>
      <c r="E35" s="27"/>
      <c r="F35" s="27"/>
      <c r="G35" s="27"/>
      <c r="H35" s="27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8"/>
      <c r="BF35" s="34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6"/>
      <c r="CB35" s="34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6"/>
    </row>
    <row r="36" spans="1:123" s="15" customFormat="1" ht="15.75" customHeight="1">
      <c r="A36" s="26"/>
      <c r="B36" s="27"/>
      <c r="C36" s="27"/>
      <c r="D36" s="27"/>
      <c r="E36" s="27"/>
      <c r="F36" s="27"/>
      <c r="G36" s="27"/>
      <c r="H36" s="27"/>
      <c r="I36" s="29" t="s">
        <v>134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8"/>
      <c r="BF36" s="34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6"/>
      <c r="CB36" s="34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6"/>
      <c r="CX36" s="34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6"/>
    </row>
    <row r="37" spans="1:123" s="15" customFormat="1" ht="15.75">
      <c r="A37" s="26" t="s">
        <v>75</v>
      </c>
      <c r="B37" s="27"/>
      <c r="C37" s="27"/>
      <c r="D37" s="27"/>
      <c r="E37" s="27"/>
      <c r="F37" s="27"/>
      <c r="G37" s="27"/>
      <c r="H37" s="27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7" t="s">
        <v>61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8"/>
      <c r="BF37" s="112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4"/>
      <c r="CB37" s="37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9"/>
      <c r="CX37" s="37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9"/>
    </row>
    <row r="38" spans="1:123" s="15" customFormat="1" ht="15.75">
      <c r="A38" s="26"/>
      <c r="B38" s="27"/>
      <c r="C38" s="27"/>
      <c r="D38" s="27"/>
      <c r="E38" s="27"/>
      <c r="F38" s="27"/>
      <c r="G38" s="27"/>
      <c r="H38" s="27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112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4"/>
      <c r="CB38" s="3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9"/>
      <c r="CX38" s="37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9"/>
    </row>
    <row r="39" spans="1:123" s="15" customFormat="1" ht="15.75">
      <c r="A39" s="26"/>
      <c r="B39" s="27"/>
      <c r="C39" s="27"/>
      <c r="D39" s="27"/>
      <c r="E39" s="27"/>
      <c r="F39" s="27"/>
      <c r="G39" s="27"/>
      <c r="H39" s="27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8"/>
      <c r="BF39" s="112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4"/>
      <c r="CB39" s="37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9"/>
      <c r="CX39" s="37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9"/>
    </row>
    <row r="40" spans="1:123" ht="15.75" customHeight="1">
      <c r="A40" s="26"/>
      <c r="B40" s="27"/>
      <c r="C40" s="27"/>
      <c r="D40" s="27"/>
      <c r="E40" s="27"/>
      <c r="F40" s="27"/>
      <c r="G40" s="27"/>
      <c r="H40" s="27"/>
      <c r="I40" s="29" t="s">
        <v>244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  <c r="BF40" s="112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4"/>
      <c r="CB40" s="37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9"/>
      <c r="CX40" s="37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9"/>
    </row>
    <row r="41" spans="1:123" s="15" customFormat="1" ht="15.75">
      <c r="A41" s="26" t="s">
        <v>79</v>
      </c>
      <c r="B41" s="27"/>
      <c r="C41" s="27"/>
      <c r="D41" s="27"/>
      <c r="E41" s="27"/>
      <c r="F41" s="27"/>
      <c r="G41" s="27"/>
      <c r="H41" s="27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54"/>
      <c r="BF41" s="47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9"/>
      <c r="CB41" s="59" t="s">
        <v>253</v>
      </c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1"/>
      <c r="CX41" s="47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9"/>
    </row>
    <row r="42" spans="1:123" s="15" customFormat="1" ht="15.75">
      <c r="A42" s="26"/>
      <c r="B42" s="27"/>
      <c r="C42" s="27"/>
      <c r="D42" s="27"/>
      <c r="E42" s="27"/>
      <c r="F42" s="27"/>
      <c r="G42" s="27"/>
      <c r="H42" s="27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54"/>
      <c r="BF42" s="47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9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4"/>
      <c r="CX42" s="47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9"/>
    </row>
    <row r="43" spans="1:123" s="15" customFormat="1" ht="15.75" customHeight="1">
      <c r="A43" s="26"/>
      <c r="B43" s="27"/>
      <c r="C43" s="27"/>
      <c r="D43" s="27"/>
      <c r="E43" s="27"/>
      <c r="F43" s="27"/>
      <c r="G43" s="27"/>
      <c r="H43" s="27"/>
      <c r="I43" s="29" t="s">
        <v>245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54"/>
      <c r="BF43" s="47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9"/>
      <c r="CB43" s="65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7"/>
      <c r="CX43" s="47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9"/>
    </row>
    <row r="44" spans="1:123" s="15" customFormat="1" ht="15.75">
      <c r="A44" s="26" t="s">
        <v>83</v>
      </c>
      <c r="B44" s="27"/>
      <c r="C44" s="27"/>
      <c r="D44" s="27"/>
      <c r="E44" s="27"/>
      <c r="F44" s="27"/>
      <c r="G44" s="27"/>
      <c r="H44" s="27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 t="s">
        <v>87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8"/>
      <c r="BF44" s="47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9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9"/>
      <c r="CX44" s="47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9"/>
    </row>
    <row r="45" spans="1:123" s="15" customFormat="1" ht="15.75">
      <c r="A45" s="26"/>
      <c r="B45" s="27"/>
      <c r="C45" s="27"/>
      <c r="D45" s="27"/>
      <c r="E45" s="27"/>
      <c r="F45" s="27"/>
      <c r="G45" s="27"/>
      <c r="H45" s="27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8"/>
      <c r="BF45" s="47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9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9"/>
      <c r="CX45" s="47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9"/>
    </row>
    <row r="46" spans="1:123" s="15" customFormat="1" ht="15.75">
      <c r="A46" s="26"/>
      <c r="B46" s="27"/>
      <c r="C46" s="27"/>
      <c r="D46" s="27"/>
      <c r="E46" s="27"/>
      <c r="F46" s="27"/>
      <c r="G46" s="27"/>
      <c r="H46" s="27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8"/>
      <c r="BF46" s="47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9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9"/>
      <c r="CX46" s="47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9"/>
    </row>
    <row r="47" spans="1:123" s="15" customFormat="1" ht="15.75" customHeight="1">
      <c r="A47" s="26"/>
      <c r="B47" s="27"/>
      <c r="C47" s="27"/>
      <c r="D47" s="27"/>
      <c r="E47" s="27"/>
      <c r="F47" s="27"/>
      <c r="G47" s="27"/>
      <c r="H47" s="27"/>
      <c r="I47" s="29" t="s">
        <v>135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8"/>
      <c r="BF47" s="47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9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9"/>
      <c r="CX47" s="47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9"/>
    </row>
    <row r="48" spans="1:123" s="15" customFormat="1" ht="15.75">
      <c r="A48" s="26" t="s">
        <v>88</v>
      </c>
      <c r="B48" s="27"/>
      <c r="C48" s="27"/>
      <c r="D48" s="27"/>
      <c r="E48" s="27"/>
      <c r="F48" s="27"/>
      <c r="G48" s="27"/>
      <c r="H48" s="27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8"/>
      <c r="BF48" s="115">
        <f>73523.54*5.42%</f>
        <v>3984.9758679999995</v>
      </c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7"/>
      <c r="CB48" s="115">
        <f>16033.54*7.41%</f>
        <v>1188.0853140000002</v>
      </c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7"/>
      <c r="CX48" s="115">
        <f>17405.14*8.49%</f>
        <v>1477.696386</v>
      </c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7"/>
    </row>
    <row r="49" spans="1:123" s="15" customFormat="1" ht="15.75">
      <c r="A49" s="26"/>
      <c r="B49" s="27"/>
      <c r="C49" s="27"/>
      <c r="D49" s="27"/>
      <c r="E49" s="27"/>
      <c r="F49" s="27"/>
      <c r="G49" s="27"/>
      <c r="H49" s="27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8"/>
      <c r="BF49" s="115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7"/>
      <c r="CB49" s="115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7"/>
      <c r="CX49" s="115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7"/>
    </row>
    <row r="50" spans="1:123" s="15" customFormat="1" ht="15.75">
      <c r="A50" s="26"/>
      <c r="B50" s="27"/>
      <c r="C50" s="27"/>
      <c r="D50" s="27"/>
      <c r="E50" s="27"/>
      <c r="F50" s="27"/>
      <c r="G50" s="27"/>
      <c r="H50" s="27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8"/>
      <c r="BF50" s="115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7"/>
      <c r="CB50" s="115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7"/>
      <c r="CX50" s="115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7"/>
    </row>
    <row r="51" spans="1:123" s="15" customFormat="1" ht="15.75">
      <c r="A51" s="26" t="s">
        <v>92</v>
      </c>
      <c r="B51" s="27"/>
      <c r="C51" s="27"/>
      <c r="D51" s="27"/>
      <c r="E51" s="27"/>
      <c r="F51" s="27"/>
      <c r="G51" s="27"/>
      <c r="H51" s="27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 t="s">
        <v>47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8"/>
      <c r="BF51" s="115">
        <f>69710.91*5.42%</f>
        <v>3778.331322</v>
      </c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7"/>
      <c r="CB51" s="118">
        <f>14224.52*7.41%</f>
        <v>1054.036932</v>
      </c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20"/>
      <c r="CX51" s="118">
        <f>14160.8*8.49%</f>
        <v>1202.25192</v>
      </c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20"/>
    </row>
    <row r="52" spans="1:123" s="15" customFormat="1" ht="15.75" customHeight="1">
      <c r="A52" s="26"/>
      <c r="B52" s="27"/>
      <c r="C52" s="27"/>
      <c r="D52" s="27"/>
      <c r="E52" s="27"/>
      <c r="F52" s="27"/>
      <c r="G52" s="27"/>
      <c r="H52" s="27"/>
      <c r="I52" s="29" t="s">
        <v>136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8"/>
      <c r="BF52" s="115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7"/>
      <c r="CB52" s="118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20"/>
      <c r="CX52" s="118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20"/>
    </row>
    <row r="53" spans="1:123" s="15" customFormat="1" ht="15.75" customHeight="1">
      <c r="A53" s="26"/>
      <c r="B53" s="27"/>
      <c r="C53" s="27"/>
      <c r="D53" s="27"/>
      <c r="E53" s="27"/>
      <c r="F53" s="27"/>
      <c r="G53" s="27"/>
      <c r="H53" s="27"/>
      <c r="I53" s="29" t="s">
        <v>137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8"/>
      <c r="BF53" s="115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7"/>
      <c r="CB53" s="118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20"/>
      <c r="CX53" s="118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20"/>
    </row>
    <row r="54" spans="1:123" s="15" customFormat="1" ht="15.75">
      <c r="A54" s="26"/>
      <c r="B54" s="27"/>
      <c r="C54" s="27"/>
      <c r="D54" s="27"/>
      <c r="E54" s="27"/>
      <c r="F54" s="27"/>
      <c r="G54" s="27"/>
      <c r="H54" s="27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8"/>
      <c r="BF54" s="118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20"/>
      <c r="CB54" s="118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20"/>
      <c r="CX54" s="118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20"/>
    </row>
    <row r="55" spans="1:123" s="15" customFormat="1" ht="15.75">
      <c r="A55" s="26"/>
      <c r="B55" s="27"/>
      <c r="C55" s="27"/>
      <c r="D55" s="27"/>
      <c r="E55" s="27"/>
      <c r="F55" s="27"/>
      <c r="G55" s="27"/>
      <c r="H55" s="27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8"/>
      <c r="BF55" s="118">
        <f>5822.35*5.42%</f>
        <v>315.57137</v>
      </c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20"/>
      <c r="CB55" s="121">
        <f>4351.84*7.41%</f>
        <v>322.471344</v>
      </c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1">
        <f>4332.34*8.49%</f>
        <v>367.815666</v>
      </c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3"/>
    </row>
    <row r="56" spans="1:123" s="15" customFormat="1" ht="15.75">
      <c r="A56" s="26"/>
      <c r="B56" s="27"/>
      <c r="C56" s="27"/>
      <c r="D56" s="27"/>
      <c r="E56" s="27"/>
      <c r="F56" s="27"/>
      <c r="G56" s="27"/>
      <c r="H56" s="27"/>
      <c r="I56" s="30" t="s">
        <v>241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8"/>
      <c r="BF56" s="121">
        <f>20281.09*5.42%</f>
        <v>1099.235078</v>
      </c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3"/>
      <c r="CB56" s="121">
        <f>4827.44*7.41%</f>
        <v>357.713304</v>
      </c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1">
        <f>4805.81*7.41%</f>
        <v>356.110521</v>
      </c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3"/>
    </row>
    <row r="57" spans="1:123" s="15" customFormat="1" ht="15.75">
      <c r="A57" s="26"/>
      <c r="B57" s="27"/>
      <c r="C57" s="27"/>
      <c r="D57" s="27"/>
      <c r="E57" s="27"/>
      <c r="F57" s="27"/>
      <c r="G57" s="27"/>
      <c r="H57" s="27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8"/>
      <c r="BF57" s="124">
        <f>37868.02*5.42%</f>
        <v>2052.4466839999995</v>
      </c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6"/>
      <c r="CB57" s="124">
        <f>1028.78*7.41%</f>
        <v>76.232598</v>
      </c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6"/>
      <c r="CX57" s="124">
        <f>1024.17*7.41%</f>
        <v>75.890997</v>
      </c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6"/>
    </row>
    <row r="58" spans="1:123" s="15" customFormat="1" ht="15.75">
      <c r="A58" s="26" t="s">
        <v>97</v>
      </c>
      <c r="B58" s="27"/>
      <c r="C58" s="27"/>
      <c r="D58" s="27"/>
      <c r="E58" s="27"/>
      <c r="F58" s="27"/>
      <c r="G58" s="27"/>
      <c r="H58" s="27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 t="s">
        <v>47</v>
      </c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8"/>
      <c r="BF58" s="115">
        <f>3812.64*5.42%</f>
        <v>206.645088</v>
      </c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7"/>
      <c r="CB58" s="115">
        <f>1809.02*7.41%</f>
        <v>134.048382</v>
      </c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7"/>
      <c r="CX58" s="115">
        <f>3244.34*7.41%</f>
        <v>240.405594</v>
      </c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7"/>
    </row>
    <row r="59" spans="1:123" s="15" customFormat="1" ht="15.75" customHeight="1">
      <c r="A59" s="26"/>
      <c r="B59" s="27"/>
      <c r="C59" s="27"/>
      <c r="D59" s="27"/>
      <c r="E59" s="27"/>
      <c r="F59" s="27"/>
      <c r="G59" s="27"/>
      <c r="H59" s="27"/>
      <c r="I59" s="29" t="s">
        <v>138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8"/>
      <c r="BF59" s="115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7"/>
      <c r="CB59" s="115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7"/>
      <c r="CX59" s="115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7"/>
    </row>
    <row r="60" spans="1:123" s="15" customFormat="1" ht="15.75" customHeight="1">
      <c r="A60" s="26"/>
      <c r="B60" s="27"/>
      <c r="C60" s="27"/>
      <c r="D60" s="27"/>
      <c r="E60" s="27"/>
      <c r="F60" s="27"/>
      <c r="G60" s="27"/>
      <c r="H60" s="27"/>
      <c r="I60" s="29" t="s">
        <v>139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8"/>
      <c r="BF60" s="115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7"/>
      <c r="CB60" s="115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7"/>
      <c r="CX60" s="115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7"/>
    </row>
    <row r="61" spans="1:123" s="15" customFormat="1" ht="15.75">
      <c r="A61" s="26" t="s">
        <v>99</v>
      </c>
      <c r="B61" s="27"/>
      <c r="C61" s="27"/>
      <c r="D61" s="27"/>
      <c r="E61" s="27"/>
      <c r="F61" s="27"/>
      <c r="G61" s="27"/>
      <c r="H61" s="27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 t="s">
        <v>47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8"/>
      <c r="BF61" s="47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9"/>
      <c r="CB61" s="47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9"/>
      <c r="CX61" s="47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9"/>
    </row>
    <row r="62" spans="1:123" s="15" customFormat="1" ht="15.75">
      <c r="A62" s="26"/>
      <c r="B62" s="27"/>
      <c r="C62" s="27"/>
      <c r="D62" s="27"/>
      <c r="E62" s="27"/>
      <c r="F62" s="27"/>
      <c r="G62" s="27"/>
      <c r="H62" s="27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8"/>
      <c r="BF62" s="47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9"/>
      <c r="CB62" s="47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9"/>
      <c r="CX62" s="47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9"/>
    </row>
    <row r="63" spans="1:123" s="15" customFormat="1" ht="15.75">
      <c r="A63" s="26" t="s">
        <v>102</v>
      </c>
      <c r="B63" s="27"/>
      <c r="C63" s="27"/>
      <c r="D63" s="27"/>
      <c r="E63" s="27"/>
      <c r="F63" s="27"/>
      <c r="G63" s="27"/>
      <c r="H63" s="27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 t="s">
        <v>47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8"/>
      <c r="BF63" s="47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9"/>
      <c r="CB63" s="47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9"/>
      <c r="CX63" s="47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9"/>
    </row>
    <row r="64" spans="1:123" s="15" customFormat="1" ht="15.75">
      <c r="A64" s="26"/>
      <c r="B64" s="27"/>
      <c r="C64" s="27"/>
      <c r="D64" s="27"/>
      <c r="E64" s="27"/>
      <c r="F64" s="27"/>
      <c r="G64" s="27"/>
      <c r="H64" s="27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8"/>
      <c r="BF64" s="47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9"/>
      <c r="CB64" s="47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9"/>
      <c r="CX64" s="47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9"/>
    </row>
    <row r="65" spans="1:123" s="15" customFormat="1" ht="15.75">
      <c r="A65" s="26" t="s">
        <v>105</v>
      </c>
      <c r="B65" s="27"/>
      <c r="C65" s="27"/>
      <c r="D65" s="27"/>
      <c r="E65" s="27"/>
      <c r="F65" s="27"/>
      <c r="G65" s="27"/>
      <c r="H65" s="27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8"/>
      <c r="BF65" s="47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9"/>
      <c r="CB65" s="47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9"/>
      <c r="CX65" s="47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9"/>
    </row>
    <row r="66" spans="1:123" s="15" customFormat="1" ht="15.75">
      <c r="A66" s="26"/>
      <c r="B66" s="27"/>
      <c r="C66" s="27"/>
      <c r="D66" s="27"/>
      <c r="E66" s="27"/>
      <c r="F66" s="27"/>
      <c r="G66" s="27"/>
      <c r="H66" s="27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8"/>
      <c r="BF66" s="47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9"/>
      <c r="CB66" s="47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9"/>
      <c r="CX66" s="47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9"/>
    </row>
    <row r="67" spans="1:123" s="15" customFormat="1" ht="15.75">
      <c r="A67" s="26"/>
      <c r="B67" s="27"/>
      <c r="C67" s="27"/>
      <c r="D67" s="27"/>
      <c r="E67" s="27"/>
      <c r="F67" s="27"/>
      <c r="G67" s="27"/>
      <c r="H67" s="27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8"/>
      <c r="BF67" s="47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9"/>
      <c r="CB67" s="47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9"/>
      <c r="CX67" s="47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9"/>
    </row>
    <row r="68" spans="1:123" s="15" customFormat="1" ht="15.75">
      <c r="A68" s="26"/>
      <c r="B68" s="27"/>
      <c r="C68" s="27"/>
      <c r="D68" s="27"/>
      <c r="E68" s="27"/>
      <c r="F68" s="27"/>
      <c r="G68" s="27"/>
      <c r="H68" s="27"/>
      <c r="I68" s="53" t="s">
        <v>108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8"/>
      <c r="BF68" s="47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9"/>
      <c r="CB68" s="47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9"/>
      <c r="CX68" s="47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9"/>
    </row>
    <row r="69" spans="1:123" s="15" customFormat="1" ht="15.75" customHeight="1">
      <c r="A69" s="26"/>
      <c r="B69" s="27"/>
      <c r="C69" s="27"/>
      <c r="D69" s="27"/>
      <c r="E69" s="27"/>
      <c r="F69" s="27"/>
      <c r="G69" s="27"/>
      <c r="H69" s="27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7" t="s">
        <v>109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8"/>
      <c r="BF69" s="47">
        <v>1934.52</v>
      </c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9"/>
      <c r="CB69" s="47">
        <v>1935.52</v>
      </c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9"/>
      <c r="CX69" s="47">
        <v>1936.52</v>
      </c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9"/>
    </row>
    <row r="70" spans="1:123" s="15" customFormat="1" ht="15.75">
      <c r="A70" s="26"/>
      <c r="B70" s="27"/>
      <c r="C70" s="27"/>
      <c r="D70" s="27"/>
      <c r="E70" s="27"/>
      <c r="F70" s="27"/>
      <c r="G70" s="27"/>
      <c r="H70" s="27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7" t="s">
        <v>47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8"/>
      <c r="BF70" s="41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3"/>
      <c r="CB70" s="55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7"/>
      <c r="CX70" s="41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</row>
    <row r="71" spans="1:123" s="15" customFormat="1" ht="15.75" customHeight="1">
      <c r="A71" s="26"/>
      <c r="B71" s="27"/>
      <c r="C71" s="27"/>
      <c r="D71" s="27"/>
      <c r="E71" s="27"/>
      <c r="F71" s="27"/>
      <c r="G71" s="27"/>
      <c r="H71" s="27"/>
      <c r="I71" s="29" t="s">
        <v>141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7" t="s">
        <v>111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8"/>
      <c r="BF71" s="41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3"/>
      <c r="CB71" s="55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7"/>
      <c r="CX71" s="41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</row>
    <row r="72" spans="1:123" s="15" customFormat="1" ht="15.75">
      <c r="A72" s="26" t="s">
        <v>112</v>
      </c>
      <c r="B72" s="27"/>
      <c r="C72" s="27"/>
      <c r="D72" s="27"/>
      <c r="E72" s="27"/>
      <c r="F72" s="27"/>
      <c r="G72" s="27"/>
      <c r="H72" s="27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8"/>
      <c r="BF72" s="47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9"/>
      <c r="CB72" s="47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9"/>
      <c r="CX72" s="47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9"/>
    </row>
    <row r="73" spans="1:123" s="15" customFormat="1" ht="15.75">
      <c r="A73" s="26"/>
      <c r="B73" s="27"/>
      <c r="C73" s="27"/>
      <c r="D73" s="27"/>
      <c r="E73" s="27"/>
      <c r="F73" s="27"/>
      <c r="G73" s="27"/>
      <c r="H73" s="27"/>
      <c r="I73" s="30" t="s">
        <v>156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47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9"/>
      <c r="CB73" s="47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9"/>
      <c r="CX73" s="47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9"/>
    </row>
    <row r="74" spans="1:123" s="15" customFormat="1" ht="15.75">
      <c r="A74" s="26"/>
      <c r="B74" s="27"/>
      <c r="C74" s="27"/>
      <c r="D74" s="27"/>
      <c r="E74" s="27"/>
      <c r="F74" s="27"/>
      <c r="G74" s="27"/>
      <c r="H74" s="27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8"/>
      <c r="BF74" s="47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9"/>
      <c r="CB74" s="47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9"/>
      <c r="CX74" s="47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9"/>
    </row>
    <row r="75" spans="1:123" s="15" customFormat="1" ht="15.75">
      <c r="A75" s="26" t="s">
        <v>115</v>
      </c>
      <c r="B75" s="27"/>
      <c r="C75" s="27"/>
      <c r="D75" s="27"/>
      <c r="E75" s="27"/>
      <c r="F75" s="27"/>
      <c r="G75" s="27"/>
      <c r="H75" s="27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7" t="s">
        <v>118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118">
        <v>3</v>
      </c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20"/>
      <c r="CB75" s="118">
        <v>3</v>
      </c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20"/>
      <c r="CX75" s="47">
        <v>3</v>
      </c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9"/>
    </row>
    <row r="76" spans="1:123" s="15" customFormat="1" ht="15.75">
      <c r="A76" s="26"/>
      <c r="B76" s="27"/>
      <c r="C76" s="27"/>
      <c r="D76" s="27"/>
      <c r="E76" s="27"/>
      <c r="F76" s="27"/>
      <c r="G76" s="27"/>
      <c r="H76" s="27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8"/>
      <c r="BF76" s="118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20"/>
      <c r="CB76" s="118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20"/>
      <c r="CX76" s="47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9"/>
    </row>
    <row r="77" spans="1:123" s="15" customFormat="1" ht="15.75">
      <c r="A77" s="26" t="s">
        <v>119</v>
      </c>
      <c r="B77" s="27"/>
      <c r="C77" s="27"/>
      <c r="D77" s="27"/>
      <c r="E77" s="27"/>
      <c r="F77" s="27"/>
      <c r="G77" s="27"/>
      <c r="H77" s="27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7" t="s">
        <v>47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8"/>
      <c r="BF77" s="121">
        <v>20.24</v>
      </c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3"/>
      <c r="CB77" s="121">
        <v>20.15</v>
      </c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41">
        <v>20.06</v>
      </c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3"/>
    </row>
    <row r="78" spans="1:123" s="15" customFormat="1" ht="15.75">
      <c r="A78" s="26"/>
      <c r="B78" s="27"/>
      <c r="C78" s="27"/>
      <c r="D78" s="27"/>
      <c r="E78" s="27"/>
      <c r="F78" s="27"/>
      <c r="G78" s="27"/>
      <c r="H78" s="27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7" t="s">
        <v>122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8"/>
      <c r="BF78" s="121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3"/>
      <c r="CB78" s="121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41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3"/>
    </row>
    <row r="79" spans="1:123" s="15" customFormat="1" ht="15.75">
      <c r="A79" s="26" t="s">
        <v>123</v>
      </c>
      <c r="B79" s="27"/>
      <c r="C79" s="27"/>
      <c r="D79" s="27"/>
      <c r="E79" s="27"/>
      <c r="F79" s="27"/>
      <c r="G79" s="27"/>
      <c r="H79" s="27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54"/>
      <c r="BF79" s="47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9"/>
      <c r="CB79" s="47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9"/>
      <c r="CX79" s="47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9"/>
    </row>
    <row r="80" spans="1:123" s="15" customFormat="1" ht="15.75">
      <c r="A80" s="26"/>
      <c r="B80" s="27"/>
      <c r="C80" s="27"/>
      <c r="D80" s="27"/>
      <c r="E80" s="27"/>
      <c r="F80" s="27"/>
      <c r="G80" s="27"/>
      <c r="H80" s="27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54"/>
      <c r="BF80" s="47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9"/>
      <c r="CB80" s="47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9"/>
      <c r="CX80" s="47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9"/>
    </row>
    <row r="81" spans="1:123" s="15" customFormat="1" ht="15.75">
      <c r="A81" s="26"/>
      <c r="B81" s="27"/>
      <c r="C81" s="27"/>
      <c r="D81" s="27"/>
      <c r="E81" s="27"/>
      <c r="F81" s="27"/>
      <c r="G81" s="27"/>
      <c r="H81" s="27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54"/>
      <c r="BF81" s="47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9"/>
      <c r="CB81" s="47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9"/>
      <c r="CX81" s="47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9"/>
    </row>
    <row r="82" spans="1:123" s="15" customFormat="1" ht="15.75">
      <c r="A82" s="26"/>
      <c r="B82" s="27"/>
      <c r="C82" s="27"/>
      <c r="D82" s="27"/>
      <c r="E82" s="27"/>
      <c r="F82" s="27"/>
      <c r="G82" s="27"/>
      <c r="H82" s="27"/>
      <c r="I82" s="53" t="s">
        <v>108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8"/>
      <c r="BF82" s="47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9"/>
      <c r="CB82" s="47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9"/>
      <c r="CX82" s="47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9"/>
    </row>
    <row r="83" spans="1:123" s="15" customFormat="1" ht="15.75">
      <c r="A83" s="26"/>
      <c r="B83" s="27"/>
      <c r="C83" s="27"/>
      <c r="D83" s="27"/>
      <c r="E83" s="27"/>
      <c r="F83" s="27"/>
      <c r="G83" s="27"/>
      <c r="H83" s="27"/>
      <c r="I83" s="30" t="s">
        <v>142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7" t="s">
        <v>47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8"/>
      <c r="BF83" s="47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9"/>
      <c r="CB83" s="47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9"/>
      <c r="CX83" s="47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9"/>
    </row>
    <row r="84" spans="1:123" s="15" customFormat="1" ht="15.75">
      <c r="A84" s="26"/>
      <c r="B84" s="27"/>
      <c r="C84" s="27"/>
      <c r="D84" s="27"/>
      <c r="E84" s="27"/>
      <c r="F84" s="27"/>
      <c r="G84" s="27"/>
      <c r="H84" s="27"/>
      <c r="I84" s="30" t="s">
        <v>143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8"/>
      <c r="BF84" s="47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9"/>
      <c r="CB84" s="47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9"/>
      <c r="CX84" s="47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9"/>
    </row>
    <row r="85" spans="1:123" s="15" customFormat="1" ht="15.75">
      <c r="A85" s="26"/>
      <c r="B85" s="27"/>
      <c r="C85" s="27"/>
      <c r="D85" s="27"/>
      <c r="E85" s="27"/>
      <c r="F85" s="27"/>
      <c r="G85" s="27"/>
      <c r="H85" s="27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7" t="s">
        <v>47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8"/>
      <c r="BF85" s="47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9"/>
      <c r="CB85" s="47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9"/>
      <c r="CX85" s="47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9"/>
    </row>
    <row r="86" spans="1:123" s="15" customFormat="1" ht="15.75">
      <c r="A86" s="26"/>
      <c r="B86" s="27"/>
      <c r="C86" s="27"/>
      <c r="D86" s="27"/>
      <c r="E86" s="27"/>
      <c r="F86" s="27"/>
      <c r="G86" s="27"/>
      <c r="H86" s="27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8"/>
      <c r="BF86" s="47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9"/>
      <c r="CB86" s="47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9"/>
      <c r="CX86" s="47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9"/>
    </row>
    <row r="87" spans="1:123" s="15" customFormat="1" ht="16.5" thickBot="1">
      <c r="A87" s="44"/>
      <c r="B87" s="45"/>
      <c r="C87" s="45"/>
      <c r="D87" s="45"/>
      <c r="E87" s="45"/>
      <c r="F87" s="45"/>
      <c r="G87" s="45"/>
      <c r="H87" s="45"/>
      <c r="I87" s="40" t="s">
        <v>129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6"/>
      <c r="BF87" s="50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2"/>
      <c r="CB87" s="50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2"/>
      <c r="CX87" s="50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2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82">
    <mergeCell ref="A6:DS6"/>
    <mergeCell ref="CX8:DS8"/>
    <mergeCell ref="BF8:CA8"/>
    <mergeCell ref="A5:DS5"/>
    <mergeCell ref="CB8:CW8"/>
    <mergeCell ref="AP8:BE8"/>
    <mergeCell ref="A8:H8"/>
    <mergeCell ref="I8:AO8"/>
    <mergeCell ref="BM7:BP7"/>
    <mergeCell ref="CL7:CN7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11:H12"/>
    <mergeCell ref="BF11:CA12"/>
    <mergeCell ref="CB11:CW12"/>
    <mergeCell ref="A9:H9"/>
    <mergeCell ref="I9:AO9"/>
    <mergeCell ref="AP9:BE9"/>
    <mergeCell ref="BF9:CA9"/>
    <mergeCell ref="AP11:BE12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CX17:DS17"/>
    <mergeCell ref="BF18:CA19"/>
    <mergeCell ref="CB18:CW19"/>
    <mergeCell ref="CX15:DS16"/>
    <mergeCell ref="A14:H14"/>
    <mergeCell ref="I14:AO14"/>
    <mergeCell ref="AP14:BE14"/>
    <mergeCell ref="BF14:CA14"/>
    <mergeCell ref="CB14:CW14"/>
    <mergeCell ref="CX14:DS14"/>
    <mergeCell ref="A17:H17"/>
    <mergeCell ref="I17:AO17"/>
    <mergeCell ref="AP17:BE17"/>
    <mergeCell ref="BF17:CA17"/>
    <mergeCell ref="BF15:CA16"/>
    <mergeCell ref="CB15:CW16"/>
    <mergeCell ref="I15:AO15"/>
    <mergeCell ref="CB17:CW17"/>
    <mergeCell ref="I16:AO16"/>
    <mergeCell ref="A15:H16"/>
    <mergeCell ref="CX20:DS24"/>
    <mergeCell ref="I22:AO22"/>
    <mergeCell ref="I21:AO21"/>
    <mergeCell ref="I20:AO20"/>
    <mergeCell ref="I19:AO19"/>
    <mergeCell ref="A18:H19"/>
    <mergeCell ref="AP18:BE19"/>
    <mergeCell ref="I18:AO18"/>
    <mergeCell ref="CX18:DS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CX29:DS30"/>
    <mergeCell ref="I28:AO28"/>
    <mergeCell ref="CX27:DS28"/>
    <mergeCell ref="I30:AO30"/>
    <mergeCell ref="I26:AO26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CB31:CW31"/>
    <mergeCell ref="A32:H33"/>
    <mergeCell ref="A29:H30"/>
    <mergeCell ref="AP29:BE30"/>
    <mergeCell ref="I36:AO36"/>
    <mergeCell ref="I40:AO40"/>
    <mergeCell ref="I39:AO39"/>
    <mergeCell ref="AP32:BE33"/>
    <mergeCell ref="I32:AO32"/>
    <mergeCell ref="A34:H36"/>
    <mergeCell ref="AP34:BE36"/>
    <mergeCell ref="I35:AO35"/>
    <mergeCell ref="I34:AO34"/>
    <mergeCell ref="I33:AO33"/>
    <mergeCell ref="I41:AO41"/>
    <mergeCell ref="AP41:BE43"/>
    <mergeCell ref="BF41:CA43"/>
    <mergeCell ref="I43:AO43"/>
    <mergeCell ref="I38:AO38"/>
    <mergeCell ref="I37:AO37"/>
    <mergeCell ref="CX51:DS53"/>
    <mergeCell ref="A41:H43"/>
    <mergeCell ref="A44:H47"/>
    <mergeCell ref="A37:H40"/>
    <mergeCell ref="AP37:BE40"/>
    <mergeCell ref="I47:AO47"/>
    <mergeCell ref="AP44:BE47"/>
    <mergeCell ref="CB41:CW43"/>
    <mergeCell ref="I42:AO42"/>
    <mergeCell ref="CX41:DS43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I54:AO54"/>
    <mergeCell ref="I60:AO60"/>
    <mergeCell ref="CB54:CW54"/>
    <mergeCell ref="CX56:DS56"/>
    <mergeCell ref="BF54:CA54"/>
    <mergeCell ref="A48:H50"/>
    <mergeCell ref="CB48:CW50"/>
    <mergeCell ref="CX48:DS50"/>
    <mergeCell ref="I48:AO48"/>
    <mergeCell ref="AP48:BE50"/>
    <mergeCell ref="AP57:BE57"/>
    <mergeCell ref="CX58:DS60"/>
    <mergeCell ref="I58:AO58"/>
    <mergeCell ref="I57:AO57"/>
    <mergeCell ref="I56:AO56"/>
    <mergeCell ref="I55:AO55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8:DS68"/>
    <mergeCell ref="I67:AO67"/>
    <mergeCell ref="CB65:CW67"/>
    <mergeCell ref="CX65:DS67"/>
    <mergeCell ref="I66:AO66"/>
    <mergeCell ref="I65:AO65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70:H71"/>
    <mergeCell ref="A65:H67"/>
    <mergeCell ref="AP65:BE67"/>
    <mergeCell ref="BF65:CA67"/>
    <mergeCell ref="I70:AO70"/>
    <mergeCell ref="AP70:BE70"/>
    <mergeCell ref="BF70:CA71"/>
    <mergeCell ref="A68:H68"/>
    <mergeCell ref="I68:AO68"/>
    <mergeCell ref="AP68:BE68"/>
    <mergeCell ref="BF68:CA68"/>
    <mergeCell ref="A72:H74"/>
    <mergeCell ref="AP72:BE74"/>
    <mergeCell ref="BF72:CA74"/>
    <mergeCell ref="I77:AO77"/>
    <mergeCell ref="AP77:BE77"/>
    <mergeCell ref="CB72:CW74"/>
    <mergeCell ref="I73:AO73"/>
    <mergeCell ref="I72:AO72"/>
    <mergeCell ref="I76:AO76"/>
    <mergeCell ref="A75:H76"/>
    <mergeCell ref="AP75:BE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X54:DS54"/>
    <mergeCell ref="CX55:DS55"/>
    <mergeCell ref="CX77:DS78"/>
    <mergeCell ref="CX79:DS81"/>
    <mergeCell ref="BF77:CA78"/>
    <mergeCell ref="CB77:CW78"/>
    <mergeCell ref="BF75:CA76"/>
    <mergeCell ref="CX72:DS74"/>
    <mergeCell ref="CB70:CW71"/>
    <mergeCell ref="CB68:CW68"/>
    <mergeCell ref="CB51:CW53"/>
    <mergeCell ref="AP54:BE54"/>
    <mergeCell ref="AP55:BE55"/>
    <mergeCell ref="AP56:BE56"/>
    <mergeCell ref="AP83:BE84"/>
    <mergeCell ref="BF83:CA84"/>
    <mergeCell ref="CB83:CW84"/>
    <mergeCell ref="AP78:BE78"/>
    <mergeCell ref="AP63:BE64"/>
    <mergeCell ref="BF63:CA64"/>
    <mergeCell ref="I85:AO85"/>
    <mergeCell ref="CB85:CW87"/>
    <mergeCell ref="CX75:DS76"/>
    <mergeCell ref="I79:AO79"/>
    <mergeCell ref="CB79:CW81"/>
    <mergeCell ref="BF55:CA55"/>
    <mergeCell ref="BF56:CA56"/>
    <mergeCell ref="I78:AO78"/>
    <mergeCell ref="I81:AO81"/>
    <mergeCell ref="I74:AO74"/>
    <mergeCell ref="I87:AO87"/>
    <mergeCell ref="CX57:DS57"/>
    <mergeCell ref="BF57:CA57"/>
    <mergeCell ref="CB57:CW57"/>
    <mergeCell ref="CB75:CW76"/>
    <mergeCell ref="A85:H87"/>
    <mergeCell ref="AP85:BE87"/>
    <mergeCell ref="BF85:CA87"/>
    <mergeCell ref="I86:AO86"/>
    <mergeCell ref="CX85:DS87"/>
    <mergeCell ref="BF32:CA33"/>
    <mergeCell ref="CB32:CW33"/>
    <mergeCell ref="CX32:DS33"/>
    <mergeCell ref="A54:H54"/>
    <mergeCell ref="CX37:DS40"/>
    <mergeCell ref="BF34:CA36"/>
    <mergeCell ref="CB34:CW36"/>
    <mergeCell ref="BF37:CA40"/>
    <mergeCell ref="CB37:CW40"/>
    <mergeCell ref="BF51:CA53"/>
    <mergeCell ref="DF7:DI7"/>
    <mergeCell ref="A55:H55"/>
    <mergeCell ref="A51:H53"/>
    <mergeCell ref="A56:H56"/>
    <mergeCell ref="AP51:BE53"/>
    <mergeCell ref="I52:AO52"/>
    <mergeCell ref="I53:AO53"/>
    <mergeCell ref="I51:AO51"/>
    <mergeCell ref="CX31:DS31"/>
    <mergeCell ref="CX34:DS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">
      <selection activeCell="CX50" sqref="CX50:DH5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158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4" t="s">
        <v>159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9" ht="16.5" thickBot="1"/>
    <row r="10" spans="1:123" ht="15.75">
      <c r="A10" s="106" t="s">
        <v>26</v>
      </c>
      <c r="B10" s="107"/>
      <c r="C10" s="107"/>
      <c r="D10" s="107"/>
      <c r="E10" s="107"/>
      <c r="F10" s="107"/>
      <c r="G10" s="107"/>
      <c r="H10" s="107"/>
      <c r="I10" s="107" t="s">
        <v>28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 t="s">
        <v>29</v>
      </c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6" t="s">
        <v>31</v>
      </c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8"/>
      <c r="CB10" s="106" t="s">
        <v>37</v>
      </c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8"/>
      <c r="CX10" s="106" t="s">
        <v>34</v>
      </c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8"/>
    </row>
    <row r="11" spans="1:123" ht="15.75">
      <c r="A11" s="105" t="s">
        <v>27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 t="s">
        <v>30</v>
      </c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2"/>
      <c r="BF11" s="105" t="s">
        <v>32</v>
      </c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2"/>
      <c r="CB11" s="105" t="s">
        <v>38</v>
      </c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2"/>
      <c r="CX11" s="105" t="s">
        <v>35</v>
      </c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2"/>
    </row>
    <row r="12" spans="1:123" ht="15.75" customHeight="1">
      <c r="A12" s="105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2"/>
      <c r="BF12" s="105" t="s">
        <v>33</v>
      </c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2"/>
      <c r="CB12" s="105" t="s">
        <v>150</v>
      </c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2"/>
      <c r="CX12" s="105" t="s">
        <v>36</v>
      </c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2"/>
    </row>
    <row r="13" spans="1:123" s="15" customFormat="1" ht="15.75">
      <c r="A13" s="26"/>
      <c r="B13" s="27"/>
      <c r="C13" s="27"/>
      <c r="D13" s="27"/>
      <c r="E13" s="27"/>
      <c r="F13" s="27"/>
      <c r="G13" s="27"/>
      <c r="H13" s="2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8"/>
      <c r="BF13" s="26" t="s">
        <v>160</v>
      </c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 t="s">
        <v>162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8"/>
      <c r="CB13" s="26" t="s">
        <v>160</v>
      </c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162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8"/>
      <c r="CX13" s="26" t="s">
        <v>160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 t="s">
        <v>162</v>
      </c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6.5" thickBot="1">
      <c r="A14" s="44"/>
      <c r="B14" s="45"/>
      <c r="C14" s="45"/>
      <c r="D14" s="45"/>
      <c r="E14" s="45"/>
      <c r="F14" s="45"/>
      <c r="G14" s="45"/>
      <c r="H14" s="45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6"/>
      <c r="BF14" s="44" t="s">
        <v>161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 t="s">
        <v>161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6"/>
      <c r="CB14" s="44" t="s">
        <v>161</v>
      </c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 t="s">
        <v>161</v>
      </c>
      <c r="CN14" s="45"/>
      <c r="CO14" s="45"/>
      <c r="CP14" s="45"/>
      <c r="CQ14" s="45"/>
      <c r="CR14" s="45"/>
      <c r="CS14" s="45"/>
      <c r="CT14" s="45"/>
      <c r="CU14" s="45"/>
      <c r="CV14" s="45"/>
      <c r="CW14" s="46"/>
      <c r="CX14" s="44" t="s">
        <v>161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 t="s">
        <v>161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:123" ht="15.75">
      <c r="A15" s="103" t="s">
        <v>39</v>
      </c>
      <c r="B15" s="90"/>
      <c r="C15" s="90"/>
      <c r="D15" s="90"/>
      <c r="E15" s="90"/>
      <c r="F15" s="90"/>
      <c r="G15" s="90"/>
      <c r="H15" s="90"/>
      <c r="I15" s="104" t="s">
        <v>163</v>
      </c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1"/>
      <c r="BF15" s="92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4"/>
      <c r="CB15" s="92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4"/>
      <c r="CX15" s="92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4"/>
    </row>
    <row r="16" spans="1:123" ht="15.75">
      <c r="A16" s="26"/>
      <c r="B16" s="27"/>
      <c r="C16" s="27"/>
      <c r="D16" s="27"/>
      <c r="E16" s="27"/>
      <c r="F16" s="27"/>
      <c r="G16" s="27"/>
      <c r="H16" s="27"/>
      <c r="I16" s="30" t="s">
        <v>164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34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6"/>
      <c r="CB16" s="3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6"/>
      <c r="CX16" s="34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6"/>
    </row>
    <row r="17" spans="1:123" ht="15.75">
      <c r="A17" s="26" t="s">
        <v>46</v>
      </c>
      <c r="B17" s="27"/>
      <c r="C17" s="27"/>
      <c r="D17" s="27"/>
      <c r="E17" s="27"/>
      <c r="F17" s="27"/>
      <c r="G17" s="27"/>
      <c r="H17" s="27"/>
      <c r="I17" s="30" t="s">
        <v>165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2"/>
      <c r="BF17" s="34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6"/>
      <c r="CB17" s="3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6"/>
      <c r="CX17" s="34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6"/>
    </row>
    <row r="18" spans="1:123" ht="15.75">
      <c r="A18" s="26"/>
      <c r="B18" s="27"/>
      <c r="C18" s="27"/>
      <c r="D18" s="27"/>
      <c r="E18" s="27"/>
      <c r="F18" s="27"/>
      <c r="G18" s="27"/>
      <c r="H18" s="27"/>
      <c r="I18" s="30" t="s">
        <v>166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2"/>
      <c r="BF18" s="34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6"/>
      <c r="CB18" s="3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6"/>
      <c r="CX18" s="34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6"/>
    </row>
    <row r="19" spans="1:123" ht="15.75">
      <c r="A19" s="26"/>
      <c r="B19" s="27"/>
      <c r="C19" s="27"/>
      <c r="D19" s="27"/>
      <c r="E19" s="27"/>
      <c r="F19" s="27"/>
      <c r="G19" s="27"/>
      <c r="H19" s="27"/>
      <c r="I19" s="30" t="s">
        <v>167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 t="s">
        <v>195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8"/>
      <c r="BF19" s="34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6"/>
      <c r="CB19" s="3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6"/>
      <c r="CX19" s="34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6"/>
    </row>
    <row r="20" spans="1:123" ht="15.75">
      <c r="A20" s="26"/>
      <c r="B20" s="27"/>
      <c r="C20" s="27"/>
      <c r="D20" s="27"/>
      <c r="E20" s="27"/>
      <c r="F20" s="27"/>
      <c r="G20" s="27"/>
      <c r="H20" s="27"/>
      <c r="I20" s="30" t="s">
        <v>168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8"/>
      <c r="BF20" s="34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6"/>
      <c r="CB20" s="3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6"/>
      <c r="CX20" s="34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15.75">
      <c r="A21" s="26"/>
      <c r="B21" s="27"/>
      <c r="C21" s="27"/>
      <c r="D21" s="27"/>
      <c r="E21" s="27"/>
      <c r="F21" s="27"/>
      <c r="G21" s="27"/>
      <c r="H21" s="27"/>
      <c r="I21" s="30" t="s">
        <v>169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34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6"/>
      <c r="CB21" s="3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6"/>
      <c r="CX21" s="34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>
      <c r="A22" s="26"/>
      <c r="B22" s="27"/>
      <c r="C22" s="27"/>
      <c r="D22" s="27"/>
      <c r="E22" s="27"/>
      <c r="F22" s="27"/>
      <c r="G22" s="27"/>
      <c r="H22" s="27"/>
      <c r="I22" s="30" t="s">
        <v>170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34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6"/>
      <c r="CB22" s="3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6"/>
      <c r="CX22" s="34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6"/>
    </row>
    <row r="23" spans="1:123" ht="15.75">
      <c r="A23" s="26"/>
      <c r="B23" s="27"/>
      <c r="C23" s="27"/>
      <c r="D23" s="27"/>
      <c r="E23" s="27"/>
      <c r="F23" s="27"/>
      <c r="G23" s="27"/>
      <c r="H23" s="27"/>
      <c r="I23" s="30" t="s">
        <v>171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8"/>
      <c r="BF23" s="34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6"/>
      <c r="CB23" s="3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6"/>
      <c r="CX23" s="34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6"/>
    </row>
    <row r="24" spans="1:123" ht="15.75">
      <c r="A24" s="26"/>
      <c r="B24" s="27"/>
      <c r="C24" s="27"/>
      <c r="D24" s="27"/>
      <c r="E24" s="27"/>
      <c r="F24" s="27"/>
      <c r="G24" s="27"/>
      <c r="H24" s="27"/>
      <c r="I24" s="30" t="s">
        <v>172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8"/>
      <c r="BF24" s="34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6"/>
      <c r="CB24" s="3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6"/>
      <c r="CX24" s="34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6"/>
    </row>
    <row r="25" spans="1:123" ht="15.75">
      <c r="A25" s="26"/>
      <c r="B25" s="27"/>
      <c r="C25" s="27"/>
      <c r="D25" s="27"/>
      <c r="E25" s="27"/>
      <c r="F25" s="27"/>
      <c r="G25" s="27"/>
      <c r="H25" s="27"/>
      <c r="I25" s="30" t="s">
        <v>173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8"/>
      <c r="BF25" s="34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6"/>
      <c r="CB25" s="3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6"/>
      <c r="CX25" s="34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6"/>
    </row>
    <row r="26" spans="1:123" ht="15.75">
      <c r="A26" s="26"/>
      <c r="B26" s="27"/>
      <c r="C26" s="27"/>
      <c r="D26" s="27"/>
      <c r="E26" s="27"/>
      <c r="F26" s="27"/>
      <c r="G26" s="27"/>
      <c r="H26" s="27"/>
      <c r="I26" s="30" t="s">
        <v>174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8"/>
      <c r="BF26" s="34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6"/>
      <c r="CB26" s="3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6"/>
      <c r="CX26" s="34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6"/>
    </row>
    <row r="27" spans="1:123" ht="15.75">
      <c r="A27" s="26"/>
      <c r="B27" s="27"/>
      <c r="C27" s="27"/>
      <c r="D27" s="27"/>
      <c r="E27" s="27"/>
      <c r="F27" s="27"/>
      <c r="G27" s="27"/>
      <c r="H27" s="27"/>
      <c r="I27" s="30" t="s">
        <v>175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8"/>
      <c r="BF27" s="34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6"/>
      <c r="CB27" s="3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6"/>
      <c r="CX27" s="34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6"/>
    </row>
    <row r="28" spans="1:123" ht="15.75">
      <c r="A28" s="26"/>
      <c r="B28" s="27"/>
      <c r="C28" s="27"/>
      <c r="D28" s="27"/>
      <c r="E28" s="27"/>
      <c r="F28" s="27"/>
      <c r="G28" s="27"/>
      <c r="H28" s="27"/>
      <c r="I28" s="30" t="s">
        <v>176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8"/>
      <c r="BF28" s="34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6"/>
      <c r="CB28" s="3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6"/>
      <c r="CX28" s="34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6"/>
    </row>
    <row r="29" spans="1:123" ht="15.75">
      <c r="A29" s="26"/>
      <c r="B29" s="27"/>
      <c r="C29" s="27"/>
      <c r="D29" s="27"/>
      <c r="E29" s="27"/>
      <c r="F29" s="27"/>
      <c r="G29" s="27"/>
      <c r="H29" s="27"/>
      <c r="I29" s="30" t="s">
        <v>177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34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6"/>
      <c r="CB29" s="3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6"/>
      <c r="CX29" s="34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6"/>
    </row>
    <row r="30" spans="1:123" ht="15.75">
      <c r="A30" s="26"/>
      <c r="B30" s="27"/>
      <c r="C30" s="27"/>
      <c r="D30" s="27"/>
      <c r="E30" s="27"/>
      <c r="F30" s="27"/>
      <c r="G30" s="27"/>
      <c r="H30" s="27"/>
      <c r="I30" s="30" t="s">
        <v>178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34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6"/>
      <c r="CB30" s="34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6"/>
      <c r="CX30" s="34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6"/>
    </row>
    <row r="31" spans="1:123" ht="15.75">
      <c r="A31" s="26"/>
      <c r="B31" s="27"/>
      <c r="C31" s="27"/>
      <c r="D31" s="27"/>
      <c r="E31" s="27"/>
      <c r="F31" s="27"/>
      <c r="G31" s="27"/>
      <c r="H31" s="27"/>
      <c r="I31" s="30" t="s">
        <v>179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8"/>
      <c r="BF31" s="34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6"/>
      <c r="CB31" s="34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6"/>
      <c r="CX31" s="34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6"/>
    </row>
    <row r="32" spans="1:123" ht="15.75">
      <c r="A32" s="26"/>
      <c r="B32" s="27"/>
      <c r="C32" s="27"/>
      <c r="D32" s="27"/>
      <c r="E32" s="27"/>
      <c r="F32" s="27"/>
      <c r="G32" s="27"/>
      <c r="H32" s="27"/>
      <c r="I32" s="30" t="s">
        <v>180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7" t="s">
        <v>190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8"/>
      <c r="BF32" s="34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6"/>
      <c r="CB32" s="34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6"/>
      <c r="CX32" s="34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6"/>
    </row>
    <row r="33" spans="1:123" ht="15.75">
      <c r="A33" s="26"/>
      <c r="B33" s="27"/>
      <c r="C33" s="27"/>
      <c r="D33" s="27"/>
      <c r="E33" s="27"/>
      <c r="F33" s="27"/>
      <c r="G33" s="27"/>
      <c r="H33" s="27"/>
      <c r="I33" s="30" t="s">
        <v>181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8"/>
      <c r="BF33" s="34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6"/>
      <c r="CB33" s="34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6"/>
      <c r="CX33" s="34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6"/>
    </row>
    <row r="34" spans="1:123" ht="15.75">
      <c r="A34" s="26"/>
      <c r="B34" s="27"/>
      <c r="C34" s="27"/>
      <c r="D34" s="27"/>
      <c r="E34" s="27"/>
      <c r="F34" s="27"/>
      <c r="G34" s="27"/>
      <c r="H34" s="27"/>
      <c r="I34" s="30" t="s">
        <v>168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8"/>
      <c r="BF34" s="34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6"/>
      <c r="CB34" s="34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6"/>
      <c r="CX34" s="34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6"/>
    </row>
    <row r="35" spans="1:123" ht="15.75">
      <c r="A35" s="26"/>
      <c r="B35" s="27"/>
      <c r="C35" s="27"/>
      <c r="D35" s="27"/>
      <c r="E35" s="27"/>
      <c r="F35" s="27"/>
      <c r="G35" s="27"/>
      <c r="H35" s="27"/>
      <c r="I35" s="30" t="s">
        <v>182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8"/>
      <c r="BF35" s="34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6"/>
      <c r="CB35" s="34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6"/>
      <c r="CX35" s="34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6"/>
    </row>
    <row r="36" spans="1:123" ht="15.75">
      <c r="A36" s="26"/>
      <c r="B36" s="27"/>
      <c r="C36" s="27"/>
      <c r="D36" s="27"/>
      <c r="E36" s="27"/>
      <c r="F36" s="27"/>
      <c r="G36" s="27"/>
      <c r="H36" s="27"/>
      <c r="I36" s="30" t="s">
        <v>183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8"/>
      <c r="BF36" s="34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6"/>
      <c r="CB36" s="34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6"/>
      <c r="CX36" s="34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6"/>
    </row>
    <row r="37" spans="1:123" ht="15.75">
      <c r="A37" s="26"/>
      <c r="B37" s="27"/>
      <c r="C37" s="27"/>
      <c r="D37" s="27"/>
      <c r="E37" s="27"/>
      <c r="F37" s="27"/>
      <c r="G37" s="27"/>
      <c r="H37" s="27"/>
      <c r="I37" s="30" t="s">
        <v>184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8"/>
      <c r="BF37" s="34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6"/>
      <c r="CB37" s="34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6"/>
      <c r="CX37" s="34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</row>
    <row r="38" spans="1:123" ht="15.75">
      <c r="A38" s="26"/>
      <c r="B38" s="27"/>
      <c r="C38" s="27"/>
      <c r="D38" s="27"/>
      <c r="E38" s="27"/>
      <c r="F38" s="27"/>
      <c r="G38" s="27"/>
      <c r="H38" s="27"/>
      <c r="I38" s="30" t="s">
        <v>185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8"/>
      <c r="BF38" s="34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6"/>
      <c r="CB38" s="34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6"/>
      <c r="CX38" s="34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6"/>
    </row>
    <row r="39" spans="1:123" ht="15.75">
      <c r="A39" s="26"/>
      <c r="B39" s="27"/>
      <c r="C39" s="27"/>
      <c r="D39" s="27"/>
      <c r="E39" s="27"/>
      <c r="F39" s="27"/>
      <c r="G39" s="27"/>
      <c r="H39" s="27"/>
      <c r="I39" s="30" t="s">
        <v>186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8"/>
      <c r="BF39" s="34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6"/>
      <c r="CB39" s="34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6"/>
      <c r="CX39" s="34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6"/>
    </row>
    <row r="40" spans="1:123" ht="15.75">
      <c r="A40" s="26"/>
      <c r="B40" s="27"/>
      <c r="C40" s="27"/>
      <c r="D40" s="27"/>
      <c r="E40" s="27"/>
      <c r="F40" s="27"/>
      <c r="G40" s="27"/>
      <c r="H40" s="27"/>
      <c r="I40" s="30" t="s">
        <v>187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8"/>
      <c r="BF40" s="34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6"/>
      <c r="CB40" s="34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6"/>
      <c r="CX40" s="34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6"/>
    </row>
    <row r="41" spans="1:123" ht="15.75">
      <c r="A41" s="26"/>
      <c r="B41" s="27"/>
      <c r="C41" s="27"/>
      <c r="D41" s="27"/>
      <c r="E41" s="27"/>
      <c r="F41" s="27"/>
      <c r="G41" s="27"/>
      <c r="H41" s="27"/>
      <c r="I41" s="30" t="s">
        <v>188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8"/>
      <c r="BF41" s="34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6"/>
      <c r="CB41" s="34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6"/>
      <c r="CX41" s="34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6"/>
    </row>
    <row r="42" spans="1:123" ht="15.75">
      <c r="A42" s="26"/>
      <c r="B42" s="27"/>
      <c r="C42" s="27"/>
      <c r="D42" s="27"/>
      <c r="E42" s="27"/>
      <c r="F42" s="27"/>
      <c r="G42" s="27"/>
      <c r="H42" s="27"/>
      <c r="I42" s="30" t="s">
        <v>189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8"/>
      <c r="BF42" s="34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6"/>
      <c r="CB42" s="34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6"/>
      <c r="CX42" s="34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6"/>
    </row>
    <row r="43" spans="1:123" ht="15.75">
      <c r="A43" s="26"/>
      <c r="B43" s="27"/>
      <c r="C43" s="27"/>
      <c r="D43" s="27"/>
      <c r="E43" s="27"/>
      <c r="F43" s="27"/>
      <c r="G43" s="27"/>
      <c r="H43" s="27"/>
      <c r="I43" s="30" t="s">
        <v>177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8"/>
      <c r="BF43" s="34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34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6"/>
      <c r="CX43" s="34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6"/>
    </row>
    <row r="44" spans="1:123" ht="15.75">
      <c r="A44" s="26"/>
      <c r="B44" s="27"/>
      <c r="C44" s="27"/>
      <c r="D44" s="27"/>
      <c r="E44" s="27"/>
      <c r="F44" s="27"/>
      <c r="G44" s="27"/>
      <c r="H44" s="27"/>
      <c r="I44" s="30" t="s">
        <v>178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8"/>
      <c r="BF44" s="34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6"/>
      <c r="CB44" s="34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6"/>
      <c r="CX44" s="34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6"/>
    </row>
    <row r="45" spans="1:123" ht="15.75">
      <c r="A45" s="26"/>
      <c r="B45" s="27"/>
      <c r="C45" s="27"/>
      <c r="D45" s="27"/>
      <c r="E45" s="27"/>
      <c r="F45" s="27"/>
      <c r="G45" s="27"/>
      <c r="H45" s="27"/>
      <c r="I45" s="30" t="s">
        <v>179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8"/>
      <c r="BF45" s="34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6"/>
      <c r="CB45" s="34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6"/>
      <c r="CX45" s="34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6"/>
    </row>
    <row r="46" spans="1:123" ht="15.75">
      <c r="A46" s="26" t="s">
        <v>48</v>
      </c>
      <c r="B46" s="27"/>
      <c r="C46" s="27"/>
      <c r="D46" s="27"/>
      <c r="E46" s="27"/>
      <c r="F46" s="27"/>
      <c r="G46" s="27"/>
      <c r="H46" s="27"/>
      <c r="I46" s="30" t="s">
        <v>191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8"/>
      <c r="BF46" s="34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6"/>
      <c r="CB46" s="34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6"/>
      <c r="CX46" s="34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6"/>
    </row>
    <row r="47" spans="1:123" ht="15.75">
      <c r="A47" s="26"/>
      <c r="B47" s="27"/>
      <c r="C47" s="27"/>
      <c r="D47" s="27"/>
      <c r="E47" s="27"/>
      <c r="F47" s="27"/>
      <c r="G47" s="27"/>
      <c r="H47" s="27"/>
      <c r="I47" s="30" t="s">
        <v>192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8"/>
      <c r="BF47" s="34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6"/>
      <c r="CB47" s="34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6"/>
      <c r="CX47" s="34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6"/>
    </row>
    <row r="48" spans="1:123" ht="15.75">
      <c r="A48" s="26"/>
      <c r="B48" s="27"/>
      <c r="C48" s="27"/>
      <c r="D48" s="27"/>
      <c r="E48" s="27"/>
      <c r="F48" s="27"/>
      <c r="G48" s="27"/>
      <c r="H48" s="27"/>
      <c r="I48" s="30" t="s">
        <v>193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8"/>
      <c r="BF48" s="34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6"/>
      <c r="CB48" s="34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6"/>
      <c r="CX48" s="34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6"/>
    </row>
    <row r="49" spans="1:123" ht="15.75">
      <c r="A49" s="26"/>
      <c r="B49" s="27"/>
      <c r="C49" s="27"/>
      <c r="D49" s="27"/>
      <c r="E49" s="27"/>
      <c r="F49" s="27"/>
      <c r="G49" s="27"/>
      <c r="H49" s="27"/>
      <c r="I49" s="30" t="s">
        <v>194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 t="s">
        <v>195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8"/>
      <c r="BF49" s="37">
        <v>94266</v>
      </c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7">
        <v>94266</v>
      </c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7">
        <v>69032</v>
      </c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7">
        <v>69032</v>
      </c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7">
        <f>CB49*1.04</f>
        <v>71793.28</v>
      </c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7">
        <f>CM49*1.04</f>
        <v>71793.28</v>
      </c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ht="15.75">
      <c r="A50" s="26"/>
      <c r="B50" s="27"/>
      <c r="C50" s="27"/>
      <c r="D50" s="27"/>
      <c r="E50" s="27"/>
      <c r="F50" s="27"/>
      <c r="G50" s="27"/>
      <c r="H50" s="27"/>
      <c r="I50" s="30" t="s">
        <v>196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 t="s">
        <v>190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8"/>
      <c r="BF50" s="37">
        <v>92.36</v>
      </c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7">
        <v>95.34</v>
      </c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127">
        <v>85.36</v>
      </c>
      <c r="CC50" s="128"/>
      <c r="CD50" s="128"/>
      <c r="CE50" s="128"/>
      <c r="CF50" s="128"/>
      <c r="CG50" s="128"/>
      <c r="CH50" s="128"/>
      <c r="CI50" s="128"/>
      <c r="CJ50" s="128"/>
      <c r="CK50" s="128"/>
      <c r="CL50" s="129"/>
      <c r="CM50" s="127">
        <v>84.94</v>
      </c>
      <c r="CN50" s="128"/>
      <c r="CO50" s="128"/>
      <c r="CP50" s="128"/>
      <c r="CQ50" s="128"/>
      <c r="CR50" s="128"/>
      <c r="CS50" s="128"/>
      <c r="CT50" s="128"/>
      <c r="CU50" s="128"/>
      <c r="CV50" s="128"/>
      <c r="CW50" s="129"/>
      <c r="CX50" s="37">
        <f>CB50*1.04</f>
        <v>88.7744</v>
      </c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7">
        <f>CM50*1.04</f>
        <v>88.3376</v>
      </c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ht="15.75">
      <c r="A51" s="26"/>
      <c r="B51" s="27"/>
      <c r="C51" s="27"/>
      <c r="D51" s="27"/>
      <c r="E51" s="27"/>
      <c r="F51" s="27"/>
      <c r="G51" s="27"/>
      <c r="H51" s="27"/>
      <c r="I51" s="30" t="s">
        <v>197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8"/>
      <c r="BF51" s="37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7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130"/>
      <c r="CC51" s="131"/>
      <c r="CD51" s="131"/>
      <c r="CE51" s="131"/>
      <c r="CF51" s="131"/>
      <c r="CG51" s="131"/>
      <c r="CH51" s="131"/>
      <c r="CI51" s="131"/>
      <c r="CJ51" s="131"/>
      <c r="CK51" s="131"/>
      <c r="CL51" s="132"/>
      <c r="CM51" s="130"/>
      <c r="CN51" s="131"/>
      <c r="CO51" s="131"/>
      <c r="CP51" s="131"/>
      <c r="CQ51" s="131"/>
      <c r="CR51" s="131"/>
      <c r="CS51" s="131"/>
      <c r="CT51" s="131"/>
      <c r="CU51" s="131"/>
      <c r="CV51" s="131"/>
      <c r="CW51" s="132"/>
      <c r="CX51" s="37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7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1:123" ht="15.75">
      <c r="A52" s="26"/>
      <c r="B52" s="27"/>
      <c r="C52" s="27"/>
      <c r="D52" s="27"/>
      <c r="E52" s="27"/>
      <c r="F52" s="27"/>
      <c r="G52" s="27"/>
      <c r="H52" s="27"/>
      <c r="I52" s="30" t="s">
        <v>198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7" t="s">
        <v>190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8"/>
      <c r="BF52" s="37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7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133">
        <v>240.8</v>
      </c>
      <c r="CC52" s="134"/>
      <c r="CD52" s="134"/>
      <c r="CE52" s="134"/>
      <c r="CF52" s="134"/>
      <c r="CG52" s="134"/>
      <c r="CH52" s="134"/>
      <c r="CI52" s="134"/>
      <c r="CJ52" s="134"/>
      <c r="CK52" s="134"/>
      <c r="CL52" s="135"/>
      <c r="CM52" s="133">
        <v>239.6</v>
      </c>
      <c r="CN52" s="134"/>
      <c r="CO52" s="134"/>
      <c r="CP52" s="134"/>
      <c r="CQ52" s="134"/>
      <c r="CR52" s="134"/>
      <c r="CS52" s="134"/>
      <c r="CT52" s="134"/>
      <c r="CU52" s="134"/>
      <c r="CV52" s="134"/>
      <c r="CW52" s="135"/>
      <c r="CX52" s="37">
        <f>CB52*1.04</f>
        <v>250.43200000000002</v>
      </c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>
        <f>CM52*1.04</f>
        <v>249.184</v>
      </c>
      <c r="DJ52" s="38"/>
      <c r="DK52" s="38"/>
      <c r="DL52" s="38"/>
      <c r="DM52" s="38"/>
      <c r="DN52" s="38"/>
      <c r="DO52" s="38"/>
      <c r="DP52" s="38"/>
      <c r="DQ52" s="38"/>
      <c r="DR52" s="38"/>
      <c r="DS52" s="39"/>
    </row>
    <row r="53" spans="1:123" ht="15.75">
      <c r="A53" s="26" t="s">
        <v>52</v>
      </c>
      <c r="B53" s="27"/>
      <c r="C53" s="27"/>
      <c r="D53" s="27"/>
      <c r="E53" s="27"/>
      <c r="F53" s="27"/>
      <c r="G53" s="27"/>
      <c r="H53" s="27"/>
      <c r="I53" s="30" t="s">
        <v>199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7" t="s">
        <v>190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8"/>
      <c r="BF53" s="34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6"/>
      <c r="CB53" s="34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6"/>
      <c r="CX53" s="34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6"/>
    </row>
    <row r="54" spans="1:123" ht="15.75">
      <c r="A54" s="26"/>
      <c r="B54" s="27"/>
      <c r="C54" s="27"/>
      <c r="D54" s="27"/>
      <c r="E54" s="27"/>
      <c r="F54" s="27"/>
      <c r="G54" s="27"/>
      <c r="H54" s="27"/>
      <c r="I54" s="30" t="s">
        <v>200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8"/>
      <c r="BF54" s="34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6"/>
      <c r="CB54" s="34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6"/>
      <c r="CX54" s="34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6"/>
    </row>
    <row r="55" spans="1:123" ht="15.75">
      <c r="A55" s="26"/>
      <c r="B55" s="27"/>
      <c r="C55" s="27"/>
      <c r="D55" s="27"/>
      <c r="E55" s="27"/>
      <c r="F55" s="27"/>
      <c r="G55" s="27"/>
      <c r="H55" s="27"/>
      <c r="I55" s="30" t="s">
        <v>192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8"/>
      <c r="BF55" s="34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6"/>
      <c r="CB55" s="34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6"/>
      <c r="CX55" s="34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6"/>
    </row>
    <row r="56" spans="1:123" ht="15.75">
      <c r="A56" s="26" t="s">
        <v>62</v>
      </c>
      <c r="B56" s="27"/>
      <c r="C56" s="27"/>
      <c r="D56" s="27"/>
      <c r="E56" s="27"/>
      <c r="F56" s="27"/>
      <c r="G56" s="27"/>
      <c r="H56" s="27"/>
      <c r="I56" s="30" t="s">
        <v>201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8"/>
      <c r="BF56" s="34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6"/>
      <c r="CB56" s="34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6"/>
      <c r="CX56" s="34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6"/>
    </row>
    <row r="57" spans="1:123" ht="15.75">
      <c r="A57" s="26" t="s">
        <v>64</v>
      </c>
      <c r="B57" s="27"/>
      <c r="C57" s="27"/>
      <c r="D57" s="27"/>
      <c r="E57" s="27"/>
      <c r="F57" s="27"/>
      <c r="G57" s="27"/>
      <c r="H57" s="27"/>
      <c r="I57" s="30" t="s">
        <v>202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 t="s">
        <v>190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8"/>
      <c r="BF57" s="34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6"/>
      <c r="CB57" s="34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6"/>
      <c r="CX57" s="34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6"/>
    </row>
    <row r="58" spans="1:123" ht="15.75">
      <c r="A58" s="26"/>
      <c r="B58" s="27"/>
      <c r="C58" s="27"/>
      <c r="D58" s="27"/>
      <c r="E58" s="27"/>
      <c r="F58" s="27"/>
      <c r="G58" s="27"/>
      <c r="H58" s="27"/>
      <c r="I58" s="30" t="s">
        <v>203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8"/>
      <c r="BF58" s="34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6"/>
      <c r="CB58" s="34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6"/>
      <c r="CX58" s="34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6"/>
    </row>
    <row r="59" spans="1:123" ht="15.75">
      <c r="A59" s="26"/>
      <c r="B59" s="27"/>
      <c r="C59" s="27"/>
      <c r="D59" s="27"/>
      <c r="E59" s="27"/>
      <c r="F59" s="27"/>
      <c r="G59" s="27"/>
      <c r="H59" s="27"/>
      <c r="I59" s="30" t="s">
        <v>204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8"/>
      <c r="BF59" s="34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6"/>
      <c r="CB59" s="34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6"/>
      <c r="CX59" s="34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6"/>
    </row>
    <row r="60" spans="1:123" ht="15.75">
      <c r="A60" s="26"/>
      <c r="B60" s="27"/>
      <c r="C60" s="27"/>
      <c r="D60" s="27"/>
      <c r="E60" s="27"/>
      <c r="F60" s="27"/>
      <c r="G60" s="27"/>
      <c r="H60" s="27"/>
      <c r="I60" s="30" t="s">
        <v>205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8"/>
      <c r="BF60" s="34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6"/>
      <c r="CB60" s="34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6"/>
      <c r="CX60" s="34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6"/>
    </row>
    <row r="61" spans="1:123" ht="15.75">
      <c r="A61" s="26" t="s">
        <v>67</v>
      </c>
      <c r="B61" s="27"/>
      <c r="C61" s="27"/>
      <c r="D61" s="27"/>
      <c r="E61" s="27"/>
      <c r="F61" s="27"/>
      <c r="G61" s="27"/>
      <c r="H61" s="27"/>
      <c r="I61" s="30" t="s">
        <v>202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 t="s">
        <v>190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8"/>
      <c r="BF61" s="34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6"/>
      <c r="CB61" s="34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6"/>
      <c r="CX61" s="34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6"/>
    </row>
    <row r="62" spans="1:123" ht="15.75">
      <c r="A62" s="26"/>
      <c r="B62" s="27"/>
      <c r="C62" s="27"/>
      <c r="D62" s="27"/>
      <c r="E62" s="27"/>
      <c r="F62" s="27"/>
      <c r="G62" s="27"/>
      <c r="H62" s="27"/>
      <c r="I62" s="30" t="s">
        <v>203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8"/>
      <c r="BF62" s="34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6"/>
      <c r="CB62" s="34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6"/>
      <c r="CX62" s="34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6"/>
    </row>
    <row r="63" spans="1:123" ht="15.75">
      <c r="A63" s="26"/>
      <c r="B63" s="27"/>
      <c r="C63" s="27"/>
      <c r="D63" s="27"/>
      <c r="E63" s="27"/>
      <c r="F63" s="27"/>
      <c r="G63" s="27"/>
      <c r="H63" s="27"/>
      <c r="I63" s="30" t="s">
        <v>206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8"/>
      <c r="BF63" s="34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6"/>
      <c r="CB63" s="34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6"/>
      <c r="CX63" s="34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6"/>
    </row>
    <row r="64" spans="1:123" ht="15.75">
      <c r="A64" s="26"/>
      <c r="B64" s="27"/>
      <c r="C64" s="27"/>
      <c r="D64" s="27"/>
      <c r="E64" s="27"/>
      <c r="F64" s="27"/>
      <c r="G64" s="27"/>
      <c r="H64" s="27"/>
      <c r="I64" s="30" t="s">
        <v>207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8"/>
      <c r="BF64" s="34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6"/>
      <c r="CB64" s="34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6"/>
      <c r="CX64" s="34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6"/>
    </row>
    <row r="65" spans="1:123" ht="15.75">
      <c r="A65" s="26"/>
      <c r="B65" s="27"/>
      <c r="C65" s="27"/>
      <c r="D65" s="27"/>
      <c r="E65" s="27"/>
      <c r="F65" s="27"/>
      <c r="G65" s="27"/>
      <c r="H65" s="27"/>
      <c r="I65" s="30" t="s">
        <v>242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8"/>
      <c r="BF65" s="34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6"/>
      <c r="CB65" s="34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6"/>
      <c r="CX65" s="34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6"/>
    </row>
    <row r="66" spans="1:123" ht="15.75">
      <c r="A66" s="26" t="s">
        <v>68</v>
      </c>
      <c r="B66" s="27"/>
      <c r="C66" s="27"/>
      <c r="D66" s="27"/>
      <c r="E66" s="27"/>
      <c r="F66" s="27"/>
      <c r="G66" s="27"/>
      <c r="H66" s="27"/>
      <c r="I66" s="30" t="s">
        <v>208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 t="s">
        <v>61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8"/>
      <c r="BF66" s="34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6"/>
      <c r="CB66" s="34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6"/>
      <c r="CX66" s="34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6"/>
    </row>
    <row r="67" spans="1:123" ht="15.75">
      <c r="A67" s="26"/>
      <c r="B67" s="27"/>
      <c r="C67" s="27"/>
      <c r="D67" s="27"/>
      <c r="E67" s="27"/>
      <c r="F67" s="27"/>
      <c r="G67" s="27"/>
      <c r="H67" s="27"/>
      <c r="I67" s="30" t="s">
        <v>209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8"/>
      <c r="BF67" s="34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6"/>
      <c r="CB67" s="34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6"/>
      <c r="CX67" s="34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6"/>
    </row>
    <row r="68" spans="1:123" ht="15.75">
      <c r="A68" s="26"/>
      <c r="B68" s="27"/>
      <c r="C68" s="27"/>
      <c r="D68" s="27"/>
      <c r="E68" s="27"/>
      <c r="F68" s="27"/>
      <c r="G68" s="27"/>
      <c r="H68" s="27"/>
      <c r="I68" s="30" t="s">
        <v>151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7" t="s">
        <v>61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8"/>
      <c r="BF68" s="34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6"/>
      <c r="CB68" s="34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6"/>
      <c r="CX68" s="34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6"/>
    </row>
    <row r="69" spans="1:123" ht="15.75">
      <c r="A69" s="26"/>
      <c r="B69" s="27"/>
      <c r="C69" s="27"/>
      <c r="D69" s="27"/>
      <c r="E69" s="27"/>
      <c r="F69" s="27"/>
      <c r="G69" s="27"/>
      <c r="H69" s="27"/>
      <c r="I69" s="30" t="s">
        <v>152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7" t="s">
        <v>61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8"/>
      <c r="BF69" s="34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6"/>
      <c r="CB69" s="34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6"/>
      <c r="CX69" s="34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6"/>
    </row>
    <row r="70" spans="1:123" ht="15.75">
      <c r="A70" s="26"/>
      <c r="B70" s="27"/>
      <c r="C70" s="27"/>
      <c r="D70" s="27"/>
      <c r="E70" s="27"/>
      <c r="F70" s="27"/>
      <c r="G70" s="27"/>
      <c r="H70" s="27"/>
      <c r="I70" s="30" t="s">
        <v>153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7" t="s">
        <v>61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8"/>
      <c r="BF70" s="34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6"/>
      <c r="CB70" s="34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6"/>
      <c r="CX70" s="34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6"/>
    </row>
    <row r="71" spans="1:123" ht="15.75">
      <c r="A71" s="26"/>
      <c r="B71" s="27"/>
      <c r="C71" s="27"/>
      <c r="D71" s="27"/>
      <c r="E71" s="27"/>
      <c r="F71" s="27"/>
      <c r="G71" s="27"/>
      <c r="H71" s="27"/>
      <c r="I71" s="30" t="s">
        <v>154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7" t="s">
        <v>61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8"/>
      <c r="BF71" s="34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6"/>
      <c r="CB71" s="34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6"/>
      <c r="CX71" s="34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6"/>
    </row>
    <row r="72" spans="1:123" ht="15.75">
      <c r="A72" s="26" t="s">
        <v>88</v>
      </c>
      <c r="B72" s="27"/>
      <c r="C72" s="27"/>
      <c r="D72" s="27"/>
      <c r="E72" s="27"/>
      <c r="F72" s="27"/>
      <c r="G72" s="27"/>
      <c r="H72" s="27"/>
      <c r="I72" s="30" t="s">
        <v>243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8"/>
      <c r="BF72" s="34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6"/>
      <c r="CB72" s="34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6"/>
      <c r="CX72" s="34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6"/>
    </row>
    <row r="73" spans="1:123" ht="15.75">
      <c r="A73" s="26" t="s">
        <v>92</v>
      </c>
      <c r="B73" s="27"/>
      <c r="C73" s="27"/>
      <c r="D73" s="27"/>
      <c r="E73" s="27"/>
      <c r="F73" s="27"/>
      <c r="G73" s="27"/>
      <c r="H73" s="27"/>
      <c r="I73" s="30" t="s">
        <v>210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 t="s">
        <v>211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8"/>
      <c r="BF73" s="34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6"/>
      <c r="CB73" s="34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6"/>
      <c r="CX73" s="34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6"/>
    </row>
    <row r="74" spans="1:123" ht="15.75">
      <c r="A74" s="26"/>
      <c r="B74" s="27"/>
      <c r="C74" s="27"/>
      <c r="D74" s="27"/>
      <c r="E74" s="27"/>
      <c r="F74" s="27"/>
      <c r="G74" s="27"/>
      <c r="H74" s="27"/>
      <c r="I74" s="30" t="s">
        <v>212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 t="s">
        <v>211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8"/>
      <c r="BF74" s="34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6"/>
      <c r="CB74" s="34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6"/>
      <c r="CX74" s="34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6"/>
    </row>
    <row r="75" spans="1:123" ht="15.75">
      <c r="A75" s="26" t="s">
        <v>97</v>
      </c>
      <c r="B75" s="27"/>
      <c r="C75" s="27"/>
      <c r="D75" s="27"/>
      <c r="E75" s="27"/>
      <c r="F75" s="27"/>
      <c r="G75" s="27"/>
      <c r="H75" s="27"/>
      <c r="I75" s="30" t="s">
        <v>213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7" t="s">
        <v>195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8"/>
      <c r="BF75" s="34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6"/>
      <c r="CB75" s="34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6"/>
      <c r="CX75" s="34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6"/>
    </row>
    <row r="76" spans="1:123" ht="15.75">
      <c r="A76" s="26" t="s">
        <v>99</v>
      </c>
      <c r="B76" s="27"/>
      <c r="C76" s="27"/>
      <c r="D76" s="27"/>
      <c r="E76" s="27"/>
      <c r="F76" s="27"/>
      <c r="G76" s="27"/>
      <c r="H76" s="27"/>
      <c r="I76" s="30" t="s">
        <v>214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7" t="s">
        <v>215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8"/>
      <c r="BF76" s="34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6"/>
      <c r="CB76" s="34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6"/>
      <c r="CX76" s="34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6"/>
    </row>
    <row r="77" spans="1:123" ht="15.75">
      <c r="A77" s="26"/>
      <c r="B77" s="27"/>
      <c r="C77" s="27"/>
      <c r="D77" s="27"/>
      <c r="E77" s="27"/>
      <c r="F77" s="27"/>
      <c r="G77" s="27"/>
      <c r="H77" s="27"/>
      <c r="I77" s="30" t="s">
        <v>155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8"/>
      <c r="BF77" s="34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6"/>
      <c r="CB77" s="34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6"/>
      <c r="CX77" s="34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6"/>
    </row>
    <row r="78" spans="1:123" ht="15.75">
      <c r="A78" s="99" t="s">
        <v>216</v>
      </c>
      <c r="B78" s="100"/>
      <c r="C78" s="100"/>
      <c r="D78" s="100"/>
      <c r="E78" s="100"/>
      <c r="F78" s="100"/>
      <c r="G78" s="100"/>
      <c r="H78" s="100"/>
      <c r="I78" s="30" t="s">
        <v>217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7" t="s">
        <v>215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8"/>
      <c r="BF78" s="34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6"/>
      <c r="CB78" s="34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6"/>
      <c r="CX78" s="34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6"/>
    </row>
    <row r="79" spans="1:123" ht="15.75">
      <c r="A79" s="99"/>
      <c r="B79" s="100"/>
      <c r="C79" s="100"/>
      <c r="D79" s="100"/>
      <c r="E79" s="100"/>
      <c r="F79" s="100"/>
      <c r="G79" s="100"/>
      <c r="H79" s="100"/>
      <c r="I79" s="30" t="s">
        <v>218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8"/>
      <c r="BF79" s="34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6"/>
      <c r="CB79" s="34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6"/>
      <c r="CX79" s="34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6"/>
    </row>
    <row r="80" spans="1:123" ht="15.75">
      <c r="A80" s="26" t="s">
        <v>219</v>
      </c>
      <c r="B80" s="27"/>
      <c r="C80" s="27"/>
      <c r="D80" s="27"/>
      <c r="E80" s="27"/>
      <c r="F80" s="27"/>
      <c r="G80" s="27"/>
      <c r="H80" s="27"/>
      <c r="I80" s="30" t="s">
        <v>220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7" t="s">
        <v>215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8"/>
      <c r="BF80" s="34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6"/>
      <c r="CB80" s="34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6"/>
      <c r="CX80" s="34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6"/>
    </row>
    <row r="81" spans="1:123" ht="15.75" customHeight="1">
      <c r="A81" s="26"/>
      <c r="B81" s="27"/>
      <c r="C81" s="27"/>
      <c r="D81" s="27"/>
      <c r="E81" s="27"/>
      <c r="F81" s="27"/>
      <c r="G81" s="27"/>
      <c r="H81" s="27"/>
      <c r="I81" s="98" t="s">
        <v>236</v>
      </c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27" t="s">
        <v>215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8"/>
      <c r="BF81" s="34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6"/>
      <c r="CB81" s="34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6"/>
      <c r="CX81" s="34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6"/>
    </row>
    <row r="82" spans="1:123" ht="15.75" customHeight="1">
      <c r="A82" s="26"/>
      <c r="B82" s="27"/>
      <c r="C82" s="27"/>
      <c r="D82" s="27"/>
      <c r="E82" s="27"/>
      <c r="F82" s="27"/>
      <c r="G82" s="27"/>
      <c r="H82" s="27"/>
      <c r="I82" s="98" t="s">
        <v>238</v>
      </c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27" t="s">
        <v>215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8"/>
      <c r="BF82" s="34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6"/>
      <c r="CB82" s="34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6"/>
      <c r="CX82" s="34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6"/>
    </row>
    <row r="83" spans="1:123" ht="15.75" customHeight="1">
      <c r="A83" s="26"/>
      <c r="B83" s="27"/>
      <c r="C83" s="27"/>
      <c r="D83" s="27"/>
      <c r="E83" s="27"/>
      <c r="F83" s="27"/>
      <c r="G83" s="27"/>
      <c r="H83" s="27"/>
      <c r="I83" s="98" t="s">
        <v>237</v>
      </c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27" t="s">
        <v>215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8"/>
      <c r="BF83" s="34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6"/>
      <c r="CB83" s="34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6"/>
      <c r="CX83" s="34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6"/>
    </row>
    <row r="84" spans="1:123" ht="15.75" customHeight="1">
      <c r="A84" s="26"/>
      <c r="B84" s="27"/>
      <c r="C84" s="27"/>
      <c r="D84" s="27"/>
      <c r="E84" s="27"/>
      <c r="F84" s="27"/>
      <c r="G84" s="27"/>
      <c r="H84" s="27"/>
      <c r="I84" s="98" t="s">
        <v>239</v>
      </c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27" t="s">
        <v>215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8"/>
      <c r="BF84" s="34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6"/>
      <c r="CB84" s="34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6"/>
      <c r="CX84" s="34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6"/>
    </row>
    <row r="85" spans="1:123" ht="15.75">
      <c r="A85" s="26" t="s">
        <v>221</v>
      </c>
      <c r="B85" s="27"/>
      <c r="C85" s="27"/>
      <c r="D85" s="27"/>
      <c r="E85" s="27"/>
      <c r="F85" s="27"/>
      <c r="G85" s="27"/>
      <c r="H85" s="27"/>
      <c r="I85" s="30" t="s">
        <v>222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7" t="s">
        <v>215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8"/>
      <c r="BF85" s="34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6"/>
      <c r="CB85" s="34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6"/>
      <c r="CX85" s="34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6"/>
    </row>
    <row r="86" spans="1:123" ht="15.75">
      <c r="A86" s="26"/>
      <c r="B86" s="27"/>
      <c r="C86" s="27"/>
      <c r="D86" s="27"/>
      <c r="E86" s="27"/>
      <c r="F86" s="27"/>
      <c r="G86" s="27"/>
      <c r="H86" s="27"/>
      <c r="I86" s="30" t="s">
        <v>223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8"/>
      <c r="BF86" s="34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6"/>
      <c r="CB86" s="34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6"/>
      <c r="CX86" s="34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6"/>
    </row>
    <row r="87" spans="1:123" ht="15.75">
      <c r="A87" s="26" t="s">
        <v>102</v>
      </c>
      <c r="B87" s="27"/>
      <c r="C87" s="27"/>
      <c r="D87" s="27"/>
      <c r="E87" s="27"/>
      <c r="F87" s="27"/>
      <c r="G87" s="27"/>
      <c r="H87" s="27"/>
      <c r="I87" s="30" t="s">
        <v>224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8"/>
      <c r="BF87" s="34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6"/>
      <c r="CB87" s="34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6"/>
      <c r="CX87" s="34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6"/>
    </row>
    <row r="88" spans="1:123" ht="15.75">
      <c r="A88" s="26"/>
      <c r="B88" s="27"/>
      <c r="C88" s="27"/>
      <c r="D88" s="27"/>
      <c r="E88" s="27"/>
      <c r="F88" s="27"/>
      <c r="G88" s="27"/>
      <c r="H88" s="27"/>
      <c r="I88" s="30" t="s">
        <v>225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8"/>
      <c r="BF88" s="34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6"/>
      <c r="CB88" s="34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6"/>
      <c r="CX88" s="34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6"/>
    </row>
    <row r="89" spans="1:123" ht="15.75">
      <c r="A89" s="26" t="s">
        <v>105</v>
      </c>
      <c r="B89" s="27"/>
      <c r="C89" s="27"/>
      <c r="D89" s="27"/>
      <c r="E89" s="27"/>
      <c r="F89" s="27"/>
      <c r="G89" s="27"/>
      <c r="H89" s="27"/>
      <c r="I89" s="30" t="s">
        <v>226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7" t="s">
        <v>228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8"/>
      <c r="BF89" s="34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6"/>
      <c r="CB89" s="34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6"/>
      <c r="CX89" s="34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6"/>
    </row>
    <row r="90" spans="1:123" ht="15.75">
      <c r="A90" s="26"/>
      <c r="B90" s="27"/>
      <c r="C90" s="27"/>
      <c r="D90" s="27"/>
      <c r="E90" s="27"/>
      <c r="F90" s="27"/>
      <c r="G90" s="27"/>
      <c r="H90" s="27"/>
      <c r="I90" s="30" t="s">
        <v>227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7" t="s">
        <v>229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8"/>
      <c r="BF90" s="34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6"/>
      <c r="CB90" s="34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6"/>
      <c r="CX90" s="34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6"/>
    </row>
    <row r="91" spans="1:123" ht="15.75">
      <c r="A91" s="26" t="s">
        <v>230</v>
      </c>
      <c r="B91" s="27"/>
      <c r="C91" s="27"/>
      <c r="D91" s="27"/>
      <c r="E91" s="27"/>
      <c r="F91" s="27"/>
      <c r="G91" s="27"/>
      <c r="H91" s="27"/>
      <c r="I91" s="30" t="s">
        <v>231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7" t="s">
        <v>215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8"/>
      <c r="BF91" s="34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6"/>
      <c r="CB91" s="34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6"/>
      <c r="CX91" s="34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6"/>
    </row>
    <row r="92" spans="1:123" ht="15.75">
      <c r="A92" s="26" t="s">
        <v>232</v>
      </c>
      <c r="B92" s="27"/>
      <c r="C92" s="27"/>
      <c r="D92" s="27"/>
      <c r="E92" s="27"/>
      <c r="F92" s="27"/>
      <c r="G92" s="27"/>
      <c r="H92" s="27"/>
      <c r="I92" s="30" t="s">
        <v>233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7" t="s">
        <v>234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8"/>
      <c r="BF92" s="34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6"/>
      <c r="CB92" s="34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6"/>
      <c r="CX92" s="34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6"/>
    </row>
    <row r="93" spans="1:123" ht="15.75">
      <c r="A93" s="26"/>
      <c r="B93" s="27"/>
      <c r="C93" s="27"/>
      <c r="D93" s="27"/>
      <c r="E93" s="27"/>
      <c r="F93" s="27"/>
      <c r="G93" s="27"/>
      <c r="H93" s="27"/>
      <c r="I93" s="30" t="s">
        <v>94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8"/>
      <c r="BF93" s="34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6"/>
      <c r="CB93" s="34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6"/>
      <c r="CX93" s="34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6"/>
    </row>
    <row r="94" spans="1:123" ht="15.75">
      <c r="A94" s="26"/>
      <c r="B94" s="27"/>
      <c r="C94" s="27"/>
      <c r="D94" s="27"/>
      <c r="E94" s="27"/>
      <c r="F94" s="27"/>
      <c r="G94" s="27"/>
      <c r="H94" s="27"/>
      <c r="I94" s="30" t="s">
        <v>235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7" t="s">
        <v>234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8"/>
      <c r="BF94" s="34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6"/>
      <c r="CB94" s="34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6"/>
      <c r="CX94" s="34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6"/>
    </row>
    <row r="95" spans="1:123" ht="16.5" thickBot="1">
      <c r="A95" s="44"/>
      <c r="B95" s="45"/>
      <c r="C95" s="45"/>
      <c r="D95" s="45"/>
      <c r="E95" s="45"/>
      <c r="F95" s="45"/>
      <c r="G95" s="45"/>
      <c r="H95" s="45"/>
      <c r="I95" s="40" t="s">
        <v>223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5" t="s">
        <v>234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6"/>
      <c r="BF95" s="97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6"/>
      <c r="CB95" s="97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6"/>
      <c r="CX95" s="97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157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A11:H11"/>
    <mergeCell ref="I11:AO11"/>
    <mergeCell ref="AP11:BE11"/>
    <mergeCell ref="BF11:CA11"/>
    <mergeCell ref="CB11:CW11"/>
    <mergeCell ref="CX11:DS11"/>
    <mergeCell ref="CM13:CW13"/>
    <mergeCell ref="AP13:BE13"/>
    <mergeCell ref="A12:H12"/>
    <mergeCell ref="I12:AO12"/>
    <mergeCell ref="AP12:BE12"/>
    <mergeCell ref="CX12:DS12"/>
    <mergeCell ref="BF12:CA12"/>
    <mergeCell ref="CB12:CW12"/>
    <mergeCell ref="DI13:DS13"/>
    <mergeCell ref="CX13:DH13"/>
    <mergeCell ref="BF13:BP13"/>
    <mergeCell ref="BQ13:CA13"/>
    <mergeCell ref="CB13:CL13"/>
    <mergeCell ref="BF14:BP14"/>
    <mergeCell ref="BQ14:CA14"/>
    <mergeCell ref="CB14:CL14"/>
    <mergeCell ref="I21:AO21"/>
    <mergeCell ref="I18:AO18"/>
    <mergeCell ref="A13:H13"/>
    <mergeCell ref="I13:AO13"/>
    <mergeCell ref="A14:H14"/>
    <mergeCell ref="A15:H16"/>
    <mergeCell ref="I14:AO14"/>
    <mergeCell ref="I15:AO15"/>
    <mergeCell ref="I16:AO16"/>
    <mergeCell ref="I17:AO17"/>
    <mergeCell ref="I39:AO39"/>
    <mergeCell ref="I32:AO32"/>
    <mergeCell ref="I33:AO33"/>
    <mergeCell ref="I19:AO19"/>
    <mergeCell ref="I30:AO30"/>
    <mergeCell ref="I28:AO28"/>
    <mergeCell ref="I29:AO29"/>
    <mergeCell ref="I27:AO27"/>
    <mergeCell ref="I26:AO26"/>
    <mergeCell ref="I25:AO25"/>
    <mergeCell ref="A46:H47"/>
    <mergeCell ref="I49:AO49"/>
    <mergeCell ref="I50:AO50"/>
    <mergeCell ref="A49:H49"/>
    <mergeCell ref="A48:H48"/>
    <mergeCell ref="I45:AO45"/>
    <mergeCell ref="A32:H45"/>
    <mergeCell ref="I40:AO40"/>
    <mergeCell ref="I37:AO37"/>
    <mergeCell ref="I38:AO38"/>
    <mergeCell ref="BF66:BP67"/>
    <mergeCell ref="A53:H55"/>
    <mergeCell ref="AP53:BE55"/>
    <mergeCell ref="I67:AO67"/>
    <mergeCell ref="BF57:BP60"/>
    <mergeCell ref="I46:AO46"/>
    <mergeCell ref="I47:AO47"/>
    <mergeCell ref="I58:AO58"/>
    <mergeCell ref="A56:H56"/>
    <mergeCell ref="I56:AO56"/>
    <mergeCell ref="I69:AO69"/>
    <mergeCell ref="AP56:BE56"/>
    <mergeCell ref="I52:AO52"/>
    <mergeCell ref="I53:AO53"/>
    <mergeCell ref="A52:H52"/>
    <mergeCell ref="AP52:BE52"/>
    <mergeCell ref="BQ66:CA67"/>
    <mergeCell ref="CM66:CW67"/>
    <mergeCell ref="BQ71:CA71"/>
    <mergeCell ref="A68:H68"/>
    <mergeCell ref="I68:AO68"/>
    <mergeCell ref="AP68:BE68"/>
    <mergeCell ref="BF69:BP69"/>
    <mergeCell ref="BF68:BP68"/>
    <mergeCell ref="BQ68:CA68"/>
    <mergeCell ref="A69:H69"/>
    <mergeCell ref="A75:H75"/>
    <mergeCell ref="A84:H84"/>
    <mergeCell ref="I84:AO84"/>
    <mergeCell ref="DI66:DS67"/>
    <mergeCell ref="CB66:CL67"/>
    <mergeCell ref="I72:AO72"/>
    <mergeCell ref="AP72:BE72"/>
    <mergeCell ref="CM69:CW69"/>
    <mergeCell ref="CB68:CL68"/>
    <mergeCell ref="CM68:CW68"/>
    <mergeCell ref="AP69:BE69"/>
    <mergeCell ref="I65:AO65"/>
    <mergeCell ref="I66:AO66"/>
    <mergeCell ref="A73:H73"/>
    <mergeCell ref="AP73:BE73"/>
    <mergeCell ref="A89:H90"/>
    <mergeCell ref="AP75:BE75"/>
    <mergeCell ref="A74:H74"/>
    <mergeCell ref="AP71:BE71"/>
    <mergeCell ref="AP74:BE74"/>
    <mergeCell ref="AP92:BE93"/>
    <mergeCell ref="BF92:BP93"/>
    <mergeCell ref="I73:AO73"/>
    <mergeCell ref="I74:AO74"/>
    <mergeCell ref="I75:AO75"/>
    <mergeCell ref="BF71:BP71"/>
    <mergeCell ref="AP14:BE14"/>
    <mergeCell ref="I54:AO54"/>
    <mergeCell ref="I55:AO55"/>
    <mergeCell ref="I51:AO51"/>
    <mergeCell ref="BF48:BP48"/>
    <mergeCell ref="BQ48:CA48"/>
    <mergeCell ref="I48:AO48"/>
    <mergeCell ref="I41:AO41"/>
    <mergeCell ref="I42:AO42"/>
    <mergeCell ref="I43:AO43"/>
    <mergeCell ref="CX48:DH48"/>
    <mergeCell ref="AP48:BE48"/>
    <mergeCell ref="CM48:CW48"/>
    <mergeCell ref="AP19:BE31"/>
    <mergeCell ref="BF53:BP55"/>
    <mergeCell ref="BQ53:CA55"/>
    <mergeCell ref="CM14:CW14"/>
    <mergeCell ref="CM32:CW45"/>
    <mergeCell ref="CX14:DH14"/>
    <mergeCell ref="DI14:DS14"/>
    <mergeCell ref="DI17:DS18"/>
    <mergeCell ref="CM46:CW47"/>
    <mergeCell ref="CX15:DH16"/>
    <mergeCell ref="DI15:DS16"/>
    <mergeCell ref="CX32:DH45"/>
    <mergeCell ref="DI32:DS45"/>
    <mergeCell ref="CM15:CW16"/>
    <mergeCell ref="CX19:DH31"/>
    <mergeCell ref="A17:H18"/>
    <mergeCell ref="AP17:BE18"/>
    <mergeCell ref="BF17:BP18"/>
    <mergeCell ref="BQ17:CA18"/>
    <mergeCell ref="CB17:CL18"/>
    <mergeCell ref="CX17:DH18"/>
    <mergeCell ref="CM17:CW18"/>
    <mergeCell ref="CM19:CW31"/>
    <mergeCell ref="DI19:DS31"/>
    <mergeCell ref="DI89:DS90"/>
    <mergeCell ref="BQ69:CA69"/>
    <mergeCell ref="CB69:CL69"/>
    <mergeCell ref="CX66:DH67"/>
    <mergeCell ref="CX46:DH47"/>
    <mergeCell ref="DI46:DS47"/>
    <mergeCell ref="BQ19:CA31"/>
    <mergeCell ref="CB19:CL31"/>
    <mergeCell ref="DI48:DS48"/>
    <mergeCell ref="CX76:DH77"/>
    <mergeCell ref="DI76:DS77"/>
    <mergeCell ref="CX68:DH68"/>
    <mergeCell ref="DI68:DS68"/>
    <mergeCell ref="CX69:DH69"/>
    <mergeCell ref="DI69:DS69"/>
    <mergeCell ref="DI72:DS72"/>
    <mergeCell ref="DI70:DS70"/>
    <mergeCell ref="DI71:DS71"/>
    <mergeCell ref="CM57:CW60"/>
    <mergeCell ref="CX78:DH79"/>
    <mergeCell ref="DI78:DS79"/>
    <mergeCell ref="DI73:DS73"/>
    <mergeCell ref="CX74:DH74"/>
    <mergeCell ref="DI74:DS74"/>
    <mergeCell ref="CX75:DH75"/>
    <mergeCell ref="DI75:DS75"/>
    <mergeCell ref="CX61:DH65"/>
    <mergeCell ref="CM75:CW75"/>
    <mergeCell ref="DI56:DS56"/>
    <mergeCell ref="BF56:BP56"/>
    <mergeCell ref="BQ56:CA56"/>
    <mergeCell ref="CB56:CL56"/>
    <mergeCell ref="CM56:CW56"/>
    <mergeCell ref="CB53:CL55"/>
    <mergeCell ref="CM53:CW55"/>
    <mergeCell ref="CX53:DH55"/>
    <mergeCell ref="DI53:DS55"/>
    <mergeCell ref="BF61:BP65"/>
    <mergeCell ref="CX57:DH60"/>
    <mergeCell ref="BF19:BP31"/>
    <mergeCell ref="CX56:DH56"/>
    <mergeCell ref="CB61:CL65"/>
    <mergeCell ref="BQ61:CA65"/>
    <mergeCell ref="CB48:CL48"/>
    <mergeCell ref="CX49:DH49"/>
    <mergeCell ref="CM49:CW49"/>
    <mergeCell ref="CM52:CW52"/>
    <mergeCell ref="A57:H60"/>
    <mergeCell ref="AP57:BE60"/>
    <mergeCell ref="AP61:BE65"/>
    <mergeCell ref="I63:AO63"/>
    <mergeCell ref="DI61:DS65"/>
    <mergeCell ref="DI57:DS60"/>
    <mergeCell ref="A61:H65"/>
    <mergeCell ref="CM61:CW65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A72:H72"/>
    <mergeCell ref="A66:H67"/>
    <mergeCell ref="AP66:BE67"/>
    <mergeCell ref="I70:AO70"/>
    <mergeCell ref="I71:AO71"/>
    <mergeCell ref="A71:H71"/>
    <mergeCell ref="CB71:CL71"/>
    <mergeCell ref="CM71:CW71"/>
    <mergeCell ref="CX71:DH71"/>
    <mergeCell ref="CB70:CL70"/>
    <mergeCell ref="CX73:DH73"/>
    <mergeCell ref="CM70:CW70"/>
    <mergeCell ref="CX70:DH70"/>
    <mergeCell ref="CX72:DH72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BF74:BP74"/>
    <mergeCell ref="BQ74:CA74"/>
    <mergeCell ref="BF75:BP75"/>
    <mergeCell ref="BQ75:CA75"/>
    <mergeCell ref="CB76:CL77"/>
    <mergeCell ref="CB75:CL75"/>
    <mergeCell ref="CB74:CL74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M85:CW86"/>
    <mergeCell ref="CM87:CW88"/>
    <mergeCell ref="AP84:BE84"/>
    <mergeCell ref="BF84:BP84"/>
    <mergeCell ref="I86:AO86"/>
    <mergeCell ref="A85:H86"/>
    <mergeCell ref="BF85:BP86"/>
    <mergeCell ref="BQ85:CA86"/>
    <mergeCell ref="CX84:DH84"/>
    <mergeCell ref="DI84:DS84"/>
    <mergeCell ref="I85:AO85"/>
    <mergeCell ref="CX85:DH86"/>
    <mergeCell ref="DI85:DS86"/>
    <mergeCell ref="AP85:BE86"/>
    <mergeCell ref="CB85:CL86"/>
    <mergeCell ref="BQ84:CA84"/>
    <mergeCell ref="CB84:CL84"/>
    <mergeCell ref="CM84:CW84"/>
    <mergeCell ref="BF89:BP90"/>
    <mergeCell ref="BQ87:CA88"/>
    <mergeCell ref="CB87:CL88"/>
    <mergeCell ref="I88:AO88"/>
    <mergeCell ref="A87:H88"/>
    <mergeCell ref="AP87:BE88"/>
    <mergeCell ref="BF87:BP88"/>
    <mergeCell ref="A92:H93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CM91:CW91"/>
    <mergeCell ref="CX91:DH91"/>
    <mergeCell ref="DI91:DS91"/>
    <mergeCell ref="DI92:DS93"/>
    <mergeCell ref="A91:H91"/>
    <mergeCell ref="I91:AO91"/>
    <mergeCell ref="AP91:BE91"/>
    <mergeCell ref="BF91:BP91"/>
    <mergeCell ref="BQ91:CA91"/>
    <mergeCell ref="CB91:CL91"/>
    <mergeCell ref="DI49:DS49"/>
    <mergeCell ref="A94:H94"/>
    <mergeCell ref="I94:AO94"/>
    <mergeCell ref="AP94:BE94"/>
    <mergeCell ref="BF94:BP94"/>
    <mergeCell ref="BQ94:CA94"/>
    <mergeCell ref="CB94:CL94"/>
    <mergeCell ref="CM89:CW90"/>
    <mergeCell ref="CX89:DH90"/>
    <mergeCell ref="DI52:DS52"/>
    <mergeCell ref="A95:H95"/>
    <mergeCell ref="I95:AO95"/>
    <mergeCell ref="AP95:BE95"/>
    <mergeCell ref="BF95:BP95"/>
    <mergeCell ref="BQ95:CA95"/>
    <mergeCell ref="CB95:CL95"/>
    <mergeCell ref="DI94:DS94"/>
    <mergeCell ref="I93:AO93"/>
    <mergeCell ref="BQ92:CA93"/>
    <mergeCell ref="CM95:CW95"/>
    <mergeCell ref="CX95:DH95"/>
    <mergeCell ref="DI95:DS95"/>
    <mergeCell ref="CB92:CL93"/>
    <mergeCell ref="CM92:CW93"/>
    <mergeCell ref="I92:AO92"/>
    <mergeCell ref="CX92:DH93"/>
    <mergeCell ref="A50:H51"/>
    <mergeCell ref="AP50:BE51"/>
    <mergeCell ref="CM94:CW94"/>
    <mergeCell ref="CX94:DH94"/>
    <mergeCell ref="DI50:DS51"/>
    <mergeCell ref="CX50:DH51"/>
    <mergeCell ref="CX52:DH52"/>
    <mergeCell ref="CM50:CW51"/>
    <mergeCell ref="BQ52:CA52"/>
    <mergeCell ref="CB52:CL52"/>
    <mergeCell ref="BQ49:CA49"/>
    <mergeCell ref="AP32:BE45"/>
    <mergeCell ref="BF32:BP45"/>
    <mergeCell ref="BQ32:CA45"/>
    <mergeCell ref="CB32:CL45"/>
    <mergeCell ref="AP49:BE49"/>
    <mergeCell ref="AP46:BE47"/>
    <mergeCell ref="BF46:BP47"/>
    <mergeCell ref="BQ46:CA47"/>
    <mergeCell ref="CB46:CL47"/>
    <mergeCell ref="AP15:BE16"/>
    <mergeCell ref="BF15:BP16"/>
    <mergeCell ref="BQ15:CA16"/>
    <mergeCell ref="CB15:CL16"/>
    <mergeCell ref="I31:AO31"/>
    <mergeCell ref="I35:AO35"/>
    <mergeCell ref="I24:AO24"/>
    <mergeCell ref="I22:AO22"/>
    <mergeCell ref="I23:AO23"/>
    <mergeCell ref="I20:AO20"/>
    <mergeCell ref="I36:AO36"/>
    <mergeCell ref="I34:AO34"/>
    <mergeCell ref="BF52:BP52"/>
    <mergeCell ref="CB49:CL49"/>
    <mergeCell ref="A19:H31"/>
    <mergeCell ref="I44:AO44"/>
    <mergeCell ref="BF50:BP51"/>
    <mergeCell ref="BQ50:CA51"/>
    <mergeCell ref="CB50:CL51"/>
    <mergeCell ref="BF49:BP4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якупова</cp:lastModifiedBy>
  <cp:lastPrinted>2014-12-16T11:41:04Z</cp:lastPrinted>
  <dcterms:created xsi:type="dcterms:W3CDTF">2004-09-19T06:34:55Z</dcterms:created>
  <dcterms:modified xsi:type="dcterms:W3CDTF">2019-04-30T05:54:56Z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